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1" activeTab="3"/>
  </bookViews>
  <sheets>
    <sheet name="Титульный список арендаторы" sheetId="1" r:id="rId1"/>
    <sheet name="Расчет стоимости 1 бункера" sheetId="2" r:id="rId2"/>
    <sheet name="Т список по факту" sheetId="4" r:id="rId3"/>
    <sheet name="Расчет по факту" sheetId="5" r:id="rId4"/>
  </sheets>
  <calcPr calcId="145621"/>
</workbook>
</file>

<file path=xl/calcChain.xml><?xml version="1.0" encoding="utf-8"?>
<calcChain xmlns="http://schemas.openxmlformats.org/spreadsheetml/2006/main">
  <c r="A9" i="5" l="1"/>
  <c r="E9" i="5" s="1"/>
  <c r="G9" i="5" s="1"/>
  <c r="H9" i="5" s="1"/>
  <c r="E23" i="4"/>
  <c r="E148" i="4"/>
  <c r="E133" i="4"/>
  <c r="E117" i="4"/>
  <c r="E109" i="4"/>
  <c r="E80" i="4"/>
  <c r="E56" i="4"/>
  <c r="E35" i="4"/>
  <c r="E149" i="4" l="1"/>
  <c r="E151" i="1"/>
  <c r="E150" i="1"/>
  <c r="E148" i="1" l="1"/>
  <c r="E133" i="1"/>
  <c r="E117" i="1"/>
  <c r="E109" i="1"/>
  <c r="E80" i="1"/>
  <c r="E56" i="1"/>
  <c r="E35" i="1"/>
  <c r="E23" i="1"/>
  <c r="E149" i="1" l="1"/>
</calcChain>
</file>

<file path=xl/sharedStrings.xml><?xml version="1.0" encoding="utf-8"?>
<sst xmlns="http://schemas.openxmlformats.org/spreadsheetml/2006/main" count="506" uniqueCount="260">
  <si>
    <t>№ П/П</t>
  </si>
  <si>
    <t>Адрес контейнероной площадки</t>
  </si>
  <si>
    <t>Перечень домов относящихся к площадке</t>
  </si>
  <si>
    <t>ул. Мневники, д. 13 к. 1</t>
  </si>
  <si>
    <t>Демьяна Бедного д.1, к. 1</t>
  </si>
  <si>
    <t>Демьяна Бедного д.1, к. 2</t>
  </si>
  <si>
    <t>Демьяна Бедного д.1, к. 3</t>
  </si>
  <si>
    <t>Демьяна Бедного д.3, к. 1</t>
  </si>
  <si>
    <t>Демьяна Бедного д.1, к. 6.</t>
  </si>
  <si>
    <t>Демьяна Бедного д.1, к. 7.</t>
  </si>
  <si>
    <t>Карамышевская набережная д. 4 к.1</t>
  </si>
  <si>
    <t>Карамышевская набережная д.8</t>
  </si>
  <si>
    <t>Карамышевская набережная д. 28 к.1</t>
  </si>
  <si>
    <t>Карамышевская набережная д. 20</t>
  </si>
  <si>
    <t>Карамышевская набережная д. 20 к. 1</t>
  </si>
  <si>
    <t>Карамышевская набережная д. 24</t>
  </si>
  <si>
    <t>Карамышевская набережная д. 30</t>
  </si>
  <si>
    <t>ул. Народного Ополчения д. 16, к. 1</t>
  </si>
  <si>
    <t>ул. Народного Ополчения д. 12, к. 1</t>
  </si>
  <si>
    <t>ул. Мневники, д. 9</t>
  </si>
  <si>
    <t>ул. Народного Ополчения д. 8</t>
  </si>
  <si>
    <t>ул. Народного Ополчения д. 6</t>
  </si>
  <si>
    <t>Итого</t>
  </si>
  <si>
    <t>ул. Карамышевская набережная д. 48 к.3</t>
  </si>
  <si>
    <t>ул. Саляма- Адиля Д. 1/46</t>
  </si>
  <si>
    <t>пр-т Маршала Жукова д. 47</t>
  </si>
  <si>
    <t>ул. Карамышевская набережная д. 52</t>
  </si>
  <si>
    <t>ул. Карамышевская набережная д. 56</t>
  </si>
  <si>
    <t>пр-т Маршала Жукова д. 51 к.4</t>
  </si>
  <si>
    <t>пр-т Маршала Жукова д. 57</t>
  </si>
  <si>
    <t>пр-т Маршала Жукова д. 35 к. 3</t>
  </si>
  <si>
    <t>пр-т Маршала Жукова д. 35 к. 4</t>
  </si>
  <si>
    <t>ул. Карамышевская набережная д. 34/1</t>
  </si>
  <si>
    <t>ул. Карамышевская набережная д. 4 0</t>
  </si>
  <si>
    <t>ул. Народного Ополчения д. 9 к. 5</t>
  </si>
  <si>
    <t>ул. Народного Ополчения д. 9 к.2</t>
  </si>
  <si>
    <t>пр-т Маршала Жукова д. 20 к. 3</t>
  </si>
  <si>
    <t>пр-т Маршала Жукова д. 18</t>
  </si>
  <si>
    <t>пр-т Маршала Жукова д. 20 к. 1</t>
  </si>
  <si>
    <t>пр-т Маршала Жукова д. 22 к. 1</t>
  </si>
  <si>
    <t>пр-т Маршала Жукова д. 24 к. 3</t>
  </si>
  <si>
    <t>пр-т Маршала Жукова д. 26</t>
  </si>
  <si>
    <t>ул. Народного Ополчения д. 20 к. 1</t>
  </si>
  <si>
    <t>ул. Народного Ополчения д. 22 к. 2</t>
  </si>
  <si>
    <t>ул. Народного Ополчения д. 24</t>
  </si>
  <si>
    <t>пр-т Маршала Жукова д. 24 к 1</t>
  </si>
  <si>
    <t>ул. Маршала Тухачевского д. 14 к. 1</t>
  </si>
  <si>
    <t>ул. Маршала Тухачевского д. 16 к. 1</t>
  </si>
  <si>
    <t>ул. Демьяна Бедного д. 7</t>
  </si>
  <si>
    <t>ул. Демьяна Бедного д. 4 к.2</t>
  </si>
  <si>
    <t>пр-т Маршала Жукова д. 21</t>
  </si>
  <si>
    <t>пр-т Маршала Жукова д. 25 к. 1</t>
  </si>
  <si>
    <t>ул. Мневники, д. 18</t>
  </si>
  <si>
    <t>ул. Мневники, д. 10 к.3</t>
  </si>
  <si>
    <t>ул. Мневники, д. 10 к.1</t>
  </si>
  <si>
    <t>пр-т Маршала Жукова д. 11 к. 1</t>
  </si>
  <si>
    <t>пр-т Маршала Жукова д. 3</t>
  </si>
  <si>
    <t>пр-т Маршала Жукова д. 9</t>
  </si>
  <si>
    <t>ул. Мневники, д. 12</t>
  </si>
  <si>
    <t>пр-т Маршала Жукова д. 17</t>
  </si>
  <si>
    <t>б-р Генерала Карбышева д. 11 к. 1</t>
  </si>
  <si>
    <t>б-р Генерала Карбышева д. 13 к. 2</t>
  </si>
  <si>
    <t>б-р Генерала Карбышева д. 15 к. 1</t>
  </si>
  <si>
    <t>б-р Генерала Карбышева д. 19 к. 2</t>
  </si>
  <si>
    <t>б-р Генерала Карбышева д. 19 к. 1</t>
  </si>
  <si>
    <t>ул. Маршала Тухачевского д. 39</t>
  </si>
  <si>
    <t>ул. Маршала Тухачевского д. 41 к. 1</t>
  </si>
  <si>
    <t>пр-т Маршала Жукова д. 46</t>
  </si>
  <si>
    <t>б-р Генерала Карбышева д. 7 к. 1</t>
  </si>
  <si>
    <t>пр-т Маршала Жукова д. 48</t>
  </si>
  <si>
    <t>б-р Генерала Карбышева д. 1</t>
  </si>
  <si>
    <t>б-р Генерала Карбышева д. 5 к. 2</t>
  </si>
  <si>
    <t>пр-т Маршала Жукова д. 54</t>
  </si>
  <si>
    <t>пр-т Маршала Жукова д. 50</t>
  </si>
  <si>
    <t>ул. Генерала Глаголева д. 12</t>
  </si>
  <si>
    <t>ул. Генерала Глаголева д. 20</t>
  </si>
  <si>
    <t>ул. Генерала Глаголева д. 22 к. 1</t>
  </si>
  <si>
    <t>ул. Генерала Глаголева д. 24 к. 1</t>
  </si>
  <si>
    <t>ул. Маршала Тухачевского д. 45 к. 1</t>
  </si>
  <si>
    <t>ул. Генерала Глаголева д. 2</t>
  </si>
  <si>
    <t>пр-т Маршала Жукова д. 58</t>
  </si>
  <si>
    <t>ул. Генерала Глаголева д. 6 к. 1</t>
  </si>
  <si>
    <t>ул. Генерала Глаголева д. 8 к. 3</t>
  </si>
  <si>
    <t xml:space="preserve">ул. Берзарина д. 15 </t>
  </si>
  <si>
    <t>ул. Берзарина д. 19 к. 1</t>
  </si>
  <si>
    <t>ул. Берзарина д. 17 к. 1</t>
  </si>
  <si>
    <t>ул. Берзарина д. 17 к. 2</t>
  </si>
  <si>
    <t>ул. Генерала Глаголева д. 30 к. 2</t>
  </si>
  <si>
    <t>ул. Генерала Глаголева д. 30 к. 1</t>
  </si>
  <si>
    <t>4 ,00</t>
  </si>
  <si>
    <t>ул. Генерала Глаголева д. 30 к. 4</t>
  </si>
  <si>
    <t>ул. Маршала Тухачевского д. 44 к. 2</t>
  </si>
  <si>
    <t>ул. Маршала Тухачевского д. 34</t>
  </si>
  <si>
    <t>ул. Маршала Тухачевского д. 22 к. 3</t>
  </si>
  <si>
    <t>ул. Маршала Тухачевского д. 24 к. 3</t>
  </si>
  <si>
    <t>ул. Маршала Тухачевского д. 32 к. 2</t>
  </si>
  <si>
    <t>ул. Маршала Тухачевского д. 22 к. 2</t>
  </si>
  <si>
    <t>ул. Маршала Тухачевского д. 26 к. 1</t>
  </si>
  <si>
    <t>Новохорошевски проезд д. 20</t>
  </si>
  <si>
    <t>Новохорошевски проезд д. 18</t>
  </si>
  <si>
    <t>Новохорошевски проезд д. 21</t>
  </si>
  <si>
    <t>Новохорошевски проезд д. 22 к. 3</t>
  </si>
  <si>
    <t>Новохорошевски проезд д. 25</t>
  </si>
  <si>
    <t>Новохорошевски проезд д. 8</t>
  </si>
  <si>
    <t>Новохорошевский проезд д. 8</t>
  </si>
  <si>
    <t>пр-т Маршала Жукова д. 8 к. 1</t>
  </si>
  <si>
    <t>пр-т Маршала Жукова д. 12 к. 4</t>
  </si>
  <si>
    <t>пр-т Маршала Жукова д. 14 к. 1</t>
  </si>
  <si>
    <t>ул. Берзарина д. 3 к. 1</t>
  </si>
  <si>
    <t>ул. Берзарина д. 5</t>
  </si>
  <si>
    <t>ул. Демьяна Бедного д. 16</t>
  </si>
  <si>
    <t>ул. Демьяна Бедного д. 18 к. 2</t>
  </si>
  <si>
    <t>пр-т Маршала Жукова д. 16 к. 1</t>
  </si>
  <si>
    <t>ул. Демьяна Бедного д. 22 к. 3</t>
  </si>
  <si>
    <t>ул. Демьяна Бедного д. 20 к. 4</t>
  </si>
  <si>
    <t>ул. Маршала Тухачевского д. 17 к. 2</t>
  </si>
  <si>
    <t>ул. Народного Ополчения д. 28 к. 1</t>
  </si>
  <si>
    <t>ул. Народного Ополчения д. 28 к. 2</t>
  </si>
  <si>
    <t>ул. Демьяна Бедного д. 17 к. 1</t>
  </si>
  <si>
    <t>ул. Маршала Тухачевского д. 25 к. 3</t>
  </si>
  <si>
    <t>б-р Генерала Карбышева д. 14</t>
  </si>
  <si>
    <t>ул. Маршала Тухачевского д. 23 к. 3</t>
  </si>
  <si>
    <t>ул. Маршала Тухачевского д. 23 к. 1</t>
  </si>
  <si>
    <t>ул. Народного Ополчения д. 21 к. 1</t>
  </si>
  <si>
    <t>ул. Народного Ополчения д. 29 к. 1</t>
  </si>
  <si>
    <t>ул. Народного Ополчения д. 27 к. 1</t>
  </si>
  <si>
    <t>ул. Народного Ополчения д. 29 к. 3</t>
  </si>
  <si>
    <t>пр-т Маршала Жукова д. 62</t>
  </si>
  <si>
    <t>пр-т Маршала Жукова д. 64 к. 2</t>
  </si>
  <si>
    <t>ул. Генерала Глаголева д. 1</t>
  </si>
  <si>
    <t>ул. Генерала Глаголева д. 25 к. 2</t>
  </si>
  <si>
    <t>ул. Генерала Глаголева д. 23</t>
  </si>
  <si>
    <t>ул. Генерала Глаголева д. 25 к. 1</t>
  </si>
  <si>
    <t>ул. Живописная д. 6 к. 1</t>
  </si>
  <si>
    <t>ул. Живописная д. 4 к. 1</t>
  </si>
  <si>
    <t>ул. Живописная д. 8</t>
  </si>
  <si>
    <t>ул. Генерала Глаголева д. 9 к. 1</t>
  </si>
  <si>
    <t>ул. Генерала Глаголева д. 11 к. 1</t>
  </si>
  <si>
    <t>ул. Маршала Тухачевского д. 51</t>
  </si>
  <si>
    <t xml:space="preserve">ул. Генерала Глаголева д. 15 </t>
  </si>
  <si>
    <t>ул. Генерала Глаголева д. 19 к. 1</t>
  </si>
  <si>
    <t>ул. Маршала Тухачевского д. 56 к. 1</t>
  </si>
  <si>
    <t>ул. Маршала Тухачевского д. 54</t>
  </si>
  <si>
    <t>ул. Паршина д. 17</t>
  </si>
  <si>
    <t>ул. Маршала Тухачевского д. 50 к. 2</t>
  </si>
  <si>
    <t>ул. Маршала Тухачевского д. 58 к. 3</t>
  </si>
  <si>
    <t>наб. Новикова Прибоя д. 6 к. 3</t>
  </si>
  <si>
    <t>наб. Новикова Прибоя д. 6 к. 2</t>
  </si>
  <si>
    <t>наб. Новикова Прибоя д. 3 к. 2</t>
  </si>
  <si>
    <t>наб. Новикова Прибоя д. 9 к. 2</t>
  </si>
  <si>
    <t>ул. Паршина д. 35 к. 1</t>
  </si>
  <si>
    <t>наб. Новикова Прибоя д. 14 к. 3</t>
  </si>
  <si>
    <t>наб. Новикова Прибоя д. 14 к. 2</t>
  </si>
  <si>
    <t>наб. Новикова Прибоя д. 5 к. 2</t>
  </si>
  <si>
    <t>наб. Новикова Прибоя д. 7 к. 2</t>
  </si>
  <si>
    <t>пр-т Маршала Жукова д. 74 к. 1</t>
  </si>
  <si>
    <t>ул. Живописная д. 13 к. 3</t>
  </si>
  <si>
    <t>ул. Живописная д. 12 к. 1</t>
  </si>
  <si>
    <t>ул. Живописная д. 7</t>
  </si>
  <si>
    <t>ул. Живописная д. 5 к. 7</t>
  </si>
  <si>
    <t>ул. Живописная д. 9 к. 1</t>
  </si>
  <si>
    <t>ул. Паршина д. 25 к. 1</t>
  </si>
  <si>
    <t>ул. Живописная д. 22</t>
  </si>
  <si>
    <t>ул. Живописная д. 24</t>
  </si>
  <si>
    <t>Итого:</t>
  </si>
  <si>
    <t>Приложение № 3</t>
  </si>
  <si>
    <t>Исходные данные, применяемые для расчета:</t>
  </si>
  <si>
    <t>№ п/п</t>
  </si>
  <si>
    <t>Показатели для расчета</t>
  </si>
  <si>
    <t>Обоснование</t>
  </si>
  <si>
    <t xml:space="preserve">Цена (стоимость) руб. </t>
  </si>
  <si>
    <t>Максимальный фонд оплаты труда для планирования средст на содержание ж/фонда</t>
  </si>
  <si>
    <t>Соглашение от 30.11.11 г. между Правительством г. Москвы и Московским объединением профсоюзов</t>
  </si>
  <si>
    <t>11390,00 руб. за единицу нормативной численности</t>
  </si>
  <si>
    <t>Топливо дизельное</t>
  </si>
  <si>
    <t>Закупочные цены</t>
  </si>
  <si>
    <t>22,50 руб./литр без учета НДС</t>
  </si>
  <si>
    <t>Масло М8В</t>
  </si>
  <si>
    <t>Нормы расхода топлива: повышающий К-1,2 к нормам расхода на работу в черте г. Москвы</t>
  </si>
  <si>
    <t>Минтранс РФ. Руководящий документ от 14 марта 2008 г. № АМ-23-р</t>
  </si>
  <si>
    <t>Диз. Топливо: линейная норма 35,5 литра/100 км.</t>
  </si>
  <si>
    <t>Норма расхода масла</t>
  </si>
  <si>
    <t>Нормы расхода смазочных материалов на автотранспорте, утвержденные Министерством РФ</t>
  </si>
  <si>
    <t>2,8 л./100 л. Основного топлива</t>
  </si>
  <si>
    <t>Техническое обслуживание и ремонт (включаются в прямые затраты)</t>
  </si>
  <si>
    <t>Расчет стоимости работ</t>
  </si>
  <si>
    <t>80 % от ФОТ водителя</t>
  </si>
  <si>
    <t>Накладные расходы</t>
  </si>
  <si>
    <t>20 % от прямых затрат (без учета стоимости талонов на полигон)</t>
  </si>
  <si>
    <t>Рентабильность</t>
  </si>
  <si>
    <t>8 % от суммы с учетом накладных расходов</t>
  </si>
  <si>
    <t>Стоимость приема мусора на полигоне</t>
  </si>
  <si>
    <t>Распоряжение Департамента экономической политики и развития г. Москвы № 61-Р от 30.11.2011 г.</t>
  </si>
  <si>
    <t>245,02 за 1 тонну без учета НДС</t>
  </si>
  <si>
    <t>Технические нормативы:</t>
  </si>
  <si>
    <t>среднетранспортная скорость а/м</t>
  </si>
  <si>
    <t>35 км/час</t>
  </si>
  <si>
    <t>коэфициент исп. рабочего времени</t>
  </si>
  <si>
    <t>время на погр./разгр. 1 бункера 1 раз</t>
  </si>
  <si>
    <t>0,27 час</t>
  </si>
  <si>
    <t>Среднемесячный баланс рабочего времени</t>
  </si>
  <si>
    <t>165,5 час.</t>
  </si>
  <si>
    <t>Расстояние до полигона ТБО "Хметьево" ГУП "Экотехпром" и обратно - 174 км.</t>
  </si>
  <si>
    <t xml:space="preserve">1. Время на один рейс </t>
  </si>
  <si>
    <t>174,0:0,79:35+0,27 = 6,5 час.</t>
  </si>
  <si>
    <t>2.Заработная плата</t>
  </si>
  <si>
    <t>11390:165,5*6,5*1,3=581,54 руб.</t>
  </si>
  <si>
    <t>3. Расход топлива</t>
  </si>
  <si>
    <t>0,01*35,5*174= 61,77 л.</t>
  </si>
  <si>
    <t>4. Стоимость топлива</t>
  </si>
  <si>
    <t>61,77*24,50= 1513,37</t>
  </si>
  <si>
    <t>5. Масло</t>
  </si>
  <si>
    <t>29,70*61,77*0,028=51,37</t>
  </si>
  <si>
    <t>6.Техническое обслуживание</t>
  </si>
  <si>
    <t>447,34*0,8=357,87</t>
  </si>
  <si>
    <t>7. Накладные расходы</t>
  </si>
  <si>
    <t>(581,54+1513,37+51,37+357,87)*0,2=500,83</t>
  </si>
  <si>
    <t>8. Себестоимость</t>
  </si>
  <si>
    <t>581,54+1513,37+51,37+357,87+500,83=3004,98</t>
  </si>
  <si>
    <t>9. С учетом рентабильности</t>
  </si>
  <si>
    <t>3004,98*1,08=3245,37</t>
  </si>
  <si>
    <t>10. Стоимость утилизации бункера-нгакопителя</t>
  </si>
  <si>
    <t>245,02*1,712=419,47</t>
  </si>
  <si>
    <t>11. ИТОГО цена за вывоз 1 бункера</t>
  </si>
  <si>
    <t>3245,37+419,47=3664,84</t>
  </si>
  <si>
    <t>12. ИТОГО цена за вывоз 1 бункера с учетом понижающего коэфициента 9 %</t>
  </si>
  <si>
    <t>3664,84-9%=3335,00</t>
  </si>
  <si>
    <t>13. НДС 18 %</t>
  </si>
  <si>
    <t>3335,00*18 % = 600,30</t>
  </si>
  <si>
    <t>14. Цена за вывоз 1 бункера</t>
  </si>
  <si>
    <t>3335,00+600,3=3935,30</t>
  </si>
  <si>
    <t>Согласовано</t>
  </si>
  <si>
    <t>Утверждено</t>
  </si>
  <si>
    <t>Глава Управы района "Хорошево-Мневники"</t>
  </si>
  <si>
    <t>Директор ГУП ДЕЗ района "Хорошево-Мневники"</t>
  </si>
  <si>
    <t>______________Н.Н. Романова</t>
  </si>
  <si>
    <t>______________ О.А. Горбунова</t>
  </si>
  <si>
    <t>Расчет начальной максимальной цены закупки</t>
  </si>
  <si>
    <t>Емкость бункера-накопителя м. куб.</t>
  </si>
  <si>
    <t>Стоимость вывоза 1 бункера-накопителя емкостью 8 м. куб. без НДС</t>
  </si>
  <si>
    <t>ИТОГО в год (без НДС), руб.</t>
  </si>
  <si>
    <t>ИТОГО в год (с НДС), руб.</t>
  </si>
  <si>
    <t>Титульный список домовладений на территории ГУП ДЕЗ района "Хорошево-Мневники" Приложение № 1</t>
  </si>
  <si>
    <t>№ ОДС</t>
  </si>
  <si>
    <t xml:space="preserve"> № 4</t>
  </si>
  <si>
    <t xml:space="preserve"> №5</t>
  </si>
  <si>
    <t xml:space="preserve"> №6</t>
  </si>
  <si>
    <t>№ 3</t>
  </si>
  <si>
    <t>№ 1</t>
  </si>
  <si>
    <t xml:space="preserve"> №8</t>
  </si>
  <si>
    <t xml:space="preserve"> №15</t>
  </si>
  <si>
    <t xml:space="preserve"> №17</t>
  </si>
  <si>
    <t xml:space="preserve"> №18</t>
  </si>
  <si>
    <t>ИТОГО:</t>
  </si>
  <si>
    <t>Расчет стоимости вывоза 1 бункера К ГМ емкостью 8 куб. м. от юридических лиц ГУП ДЕЗ района "Хорошево-Мневники"</t>
  </si>
  <si>
    <t>Объем вывоза КГМ от юридических лиц с 01.01.2013 г. По 31.12.2013 г., куб. м.</t>
  </si>
  <si>
    <t>Объем образования КГМ от юридических лиц на 365 дней, куб.м.</t>
  </si>
  <si>
    <t>работ по сбору и вывозу крупногабаритного мусора (КГМ) от юридических лиц ГУП ДЕЗ района "Хорошево-Мневники"  до объекта обезвреживания ТБО "Дмитровский" ГУП "Экотехпром" (Приложение № 2)</t>
  </si>
  <si>
    <t>Расчет необходимого количества бункеров накопителей по нормативу в год, шт. (5891,9/8)</t>
  </si>
  <si>
    <t>40 ,00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</si>
</sst>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  <charset val="204"/>
    </font>
    <font>
      <sz val="11"/>
      <color theme="3" tint="0.3999755851924192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/>
    <xf numFmtId="2" fontId="4" fillId="2" borderId="1" xfId="0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43" fontId="13" fillId="2" borderId="0" xfId="1" applyFont="1" applyFill="1"/>
    <xf numFmtId="4" fontId="13" fillId="0" borderId="0" xfId="0" applyNumberFormat="1" applyFont="1" applyFill="1"/>
    <xf numFmtId="1" fontId="12" fillId="2" borderId="0" xfId="0" applyNumberFormat="1" applyFont="1" applyFill="1" applyAlignment="1">
      <alignment wrapText="1"/>
    </xf>
    <xf numFmtId="4" fontId="12" fillId="0" borderId="0" xfId="0" applyNumberFormat="1" applyFont="1" applyFill="1"/>
    <xf numFmtId="4" fontId="12" fillId="0" borderId="0" xfId="0" applyNumberFormat="1" applyFont="1" applyFill="1" applyAlignment="1"/>
    <xf numFmtId="1" fontId="1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1" fontId="12" fillId="2" borderId="9" xfId="0" applyNumberFormat="1" applyFont="1" applyFill="1" applyBorder="1" applyAlignment="1">
      <alignment vertical="center" wrapText="1"/>
    </xf>
    <xf numFmtId="1" fontId="12" fillId="0" borderId="9" xfId="0" applyNumberFormat="1" applyFont="1" applyFill="1" applyBorder="1" applyAlignment="1">
      <alignment vertical="center" wrapText="1"/>
    </xf>
    <xf numFmtId="43" fontId="15" fillId="2" borderId="0" xfId="1" applyFont="1" applyFill="1"/>
    <xf numFmtId="0" fontId="1" fillId="0" borderId="0" xfId="0" applyFont="1"/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 wrapText="1"/>
    </xf>
    <xf numFmtId="0" fontId="14" fillId="0" borderId="0" xfId="0" applyFont="1" applyAlignment="1">
      <alignment vertical="justify"/>
    </xf>
    <xf numFmtId="1" fontId="12" fillId="2" borderId="0" xfId="0" applyNumberFormat="1" applyFont="1" applyFill="1" applyAlignment="1">
      <alignment horizontal="right" wrapText="1"/>
    </xf>
    <xf numFmtId="1" fontId="12" fillId="2" borderId="0" xfId="0" applyNumberFormat="1" applyFont="1" applyFill="1" applyAlignment="1">
      <alignment horizontal="left" wrapText="1"/>
    </xf>
    <xf numFmtId="1" fontId="12" fillId="2" borderId="0" xfId="0" applyNumberFormat="1" applyFont="1" applyFill="1" applyAlignment="1">
      <alignment horizontal="center" wrapText="1"/>
    </xf>
    <xf numFmtId="43" fontId="12" fillId="2" borderId="0" xfId="1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1" fontId="12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vertical="justify"/>
    </xf>
    <xf numFmtId="1" fontId="12" fillId="2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opLeftCell="A133" workbookViewId="0">
      <selection activeCell="A133" sqref="A1:XFD1048576"/>
    </sheetView>
  </sheetViews>
  <sheetFormatPr defaultRowHeight="15" x14ac:dyDescent="0.25"/>
  <cols>
    <col min="1" max="1" width="5.140625" customWidth="1"/>
    <col min="2" max="2" width="12.28515625" customWidth="1"/>
    <col min="3" max="3" width="41.5703125" style="33" customWidth="1"/>
    <col min="4" max="4" width="39.28515625" style="11" customWidth="1"/>
    <col min="5" max="5" width="35.42578125" customWidth="1"/>
  </cols>
  <sheetData>
    <row r="1" spans="1:12" s="19" customFormat="1" ht="15.75" customHeight="1" x14ac:dyDescent="0.25">
      <c r="A1" s="47" t="s">
        <v>231</v>
      </c>
      <c r="B1" s="47"/>
      <c r="C1" s="32"/>
      <c r="D1" s="48" t="s">
        <v>232</v>
      </c>
      <c r="E1" s="48"/>
      <c r="F1" s="48"/>
      <c r="G1" s="20"/>
      <c r="H1" s="20"/>
      <c r="I1" s="20"/>
    </row>
    <row r="2" spans="1:12" s="19" customFormat="1" ht="33.75" customHeight="1" x14ac:dyDescent="0.25">
      <c r="A2" s="48" t="s">
        <v>233</v>
      </c>
      <c r="B2" s="48"/>
      <c r="C2" s="48"/>
      <c r="D2" s="49" t="s">
        <v>234</v>
      </c>
      <c r="E2" s="49"/>
      <c r="F2" s="49"/>
      <c r="G2" s="20"/>
      <c r="H2" s="20"/>
      <c r="I2" s="20"/>
    </row>
    <row r="3" spans="1:12" s="19" customFormat="1" ht="15.75" customHeight="1" x14ac:dyDescent="0.25">
      <c r="A3" s="48" t="s">
        <v>235</v>
      </c>
      <c r="B3" s="48"/>
      <c r="C3" s="48"/>
      <c r="D3" s="48" t="s">
        <v>236</v>
      </c>
      <c r="E3" s="48"/>
      <c r="F3" s="48"/>
      <c r="G3" s="20"/>
      <c r="H3" s="20"/>
      <c r="I3" s="20"/>
      <c r="L3" s="21"/>
    </row>
    <row r="4" spans="1:12" s="19" customFormat="1" ht="15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22"/>
      <c r="K4" s="22"/>
      <c r="L4" s="22"/>
    </row>
    <row r="5" spans="1:12" s="19" customFormat="1" ht="28.5" customHeight="1" x14ac:dyDescent="0.2">
      <c r="A5" s="55" t="s">
        <v>242</v>
      </c>
      <c r="B5" s="55"/>
      <c r="C5" s="55"/>
      <c r="D5" s="55"/>
      <c r="E5" s="55"/>
      <c r="F5" s="30"/>
      <c r="G5" s="30"/>
      <c r="H5" s="30"/>
      <c r="I5" s="30"/>
      <c r="J5" s="31"/>
      <c r="K5" s="31"/>
      <c r="L5" s="31"/>
    </row>
    <row r="6" spans="1:12" s="42" customFormat="1" ht="84.75" customHeight="1" x14ac:dyDescent="0.25">
      <c r="A6" s="39" t="s">
        <v>0</v>
      </c>
      <c r="B6" s="39" t="s">
        <v>243</v>
      </c>
      <c r="C6" s="39" t="s">
        <v>1</v>
      </c>
      <c r="D6" s="40" t="s">
        <v>2</v>
      </c>
      <c r="E6" s="41" t="s">
        <v>255</v>
      </c>
    </row>
    <row r="7" spans="1:12" x14ac:dyDescent="0.25">
      <c r="A7" s="1">
        <v>1</v>
      </c>
      <c r="B7" s="59" t="s">
        <v>248</v>
      </c>
      <c r="C7" s="1" t="s">
        <v>3</v>
      </c>
      <c r="D7" s="2" t="s">
        <v>4</v>
      </c>
      <c r="E7" s="3">
        <v>10.67</v>
      </c>
    </row>
    <row r="8" spans="1:12" x14ac:dyDescent="0.25">
      <c r="A8" s="1">
        <v>2</v>
      </c>
      <c r="B8" s="60"/>
      <c r="C8" s="1"/>
      <c r="D8" s="2" t="s">
        <v>5</v>
      </c>
      <c r="E8" s="3">
        <v>5.33</v>
      </c>
    </row>
    <row r="9" spans="1:12" x14ac:dyDescent="0.25">
      <c r="A9" s="1">
        <v>3</v>
      </c>
      <c r="B9" s="60"/>
      <c r="C9" s="1"/>
      <c r="D9" s="2" t="s">
        <v>6</v>
      </c>
      <c r="E9" s="3">
        <v>44.67</v>
      </c>
    </row>
    <row r="10" spans="1:12" x14ac:dyDescent="0.25">
      <c r="A10" s="1">
        <v>4</v>
      </c>
      <c r="B10" s="60"/>
      <c r="C10" s="1"/>
      <c r="D10" s="2" t="s">
        <v>7</v>
      </c>
      <c r="E10" s="3">
        <v>5.33</v>
      </c>
    </row>
    <row r="11" spans="1:12" x14ac:dyDescent="0.25">
      <c r="A11" s="1">
        <v>8</v>
      </c>
      <c r="B11" s="60"/>
      <c r="C11" s="1"/>
      <c r="D11" s="2" t="s">
        <v>3</v>
      </c>
      <c r="E11" s="3">
        <v>18.670000000000002</v>
      </c>
    </row>
    <row r="12" spans="1:12" x14ac:dyDescent="0.25">
      <c r="A12" s="1">
        <v>12</v>
      </c>
      <c r="B12" s="60"/>
      <c r="C12" s="1" t="s">
        <v>8</v>
      </c>
      <c r="D12" s="2" t="s">
        <v>9</v>
      </c>
      <c r="E12" s="3">
        <v>2.67</v>
      </c>
    </row>
    <row r="13" spans="1:12" ht="18" customHeight="1" x14ac:dyDescent="0.25">
      <c r="A13" s="1">
        <v>22</v>
      </c>
      <c r="B13" s="60"/>
      <c r="C13" s="5" t="s">
        <v>10</v>
      </c>
      <c r="D13" s="4" t="s">
        <v>11</v>
      </c>
      <c r="E13" s="3">
        <v>97.03</v>
      </c>
    </row>
    <row r="14" spans="1:12" ht="15" customHeight="1" x14ac:dyDescent="0.25">
      <c r="A14" s="1">
        <v>29</v>
      </c>
      <c r="B14" s="60"/>
      <c r="C14" s="5" t="s">
        <v>12</v>
      </c>
      <c r="D14" s="4" t="s">
        <v>13</v>
      </c>
      <c r="E14" s="3">
        <v>8</v>
      </c>
    </row>
    <row r="15" spans="1:12" ht="15" customHeight="1" x14ac:dyDescent="0.25">
      <c r="A15" s="1">
        <v>30</v>
      </c>
      <c r="B15" s="60"/>
      <c r="C15" s="5"/>
      <c r="D15" s="6" t="s">
        <v>14</v>
      </c>
      <c r="E15" s="3">
        <v>2.67</v>
      </c>
    </row>
    <row r="16" spans="1:12" ht="14.25" customHeight="1" x14ac:dyDescent="0.25">
      <c r="A16" s="1">
        <v>32</v>
      </c>
      <c r="B16" s="60"/>
      <c r="C16" s="5"/>
      <c r="D16" s="4" t="s">
        <v>15</v>
      </c>
      <c r="E16" s="3">
        <v>74</v>
      </c>
    </row>
    <row r="17" spans="1:5" ht="15.75" x14ac:dyDescent="0.25">
      <c r="A17" s="1">
        <v>35</v>
      </c>
      <c r="B17" s="60"/>
      <c r="C17" s="5"/>
      <c r="D17" s="4" t="s">
        <v>16</v>
      </c>
      <c r="E17" s="3">
        <v>2.76</v>
      </c>
    </row>
    <row r="18" spans="1:5" ht="15.75" customHeight="1" x14ac:dyDescent="0.25">
      <c r="A18" s="1">
        <v>38</v>
      </c>
      <c r="B18" s="60"/>
      <c r="C18" s="5" t="s">
        <v>17</v>
      </c>
      <c r="D18" s="4" t="s">
        <v>18</v>
      </c>
      <c r="E18" s="3">
        <v>18.87</v>
      </c>
    </row>
    <row r="19" spans="1:5" ht="15.75" x14ac:dyDescent="0.25">
      <c r="A19" s="1">
        <v>43</v>
      </c>
      <c r="B19" s="60"/>
      <c r="C19" s="5"/>
      <c r="D19" s="4" t="s">
        <v>17</v>
      </c>
      <c r="E19" s="3">
        <v>2.67</v>
      </c>
    </row>
    <row r="20" spans="1:5" ht="15.75" x14ac:dyDescent="0.25">
      <c r="A20" s="1">
        <v>48</v>
      </c>
      <c r="B20" s="60"/>
      <c r="C20" s="5" t="s">
        <v>19</v>
      </c>
      <c r="D20" s="4" t="s">
        <v>19</v>
      </c>
      <c r="E20" s="3">
        <v>50</v>
      </c>
    </row>
    <row r="21" spans="1:5" ht="15.75" x14ac:dyDescent="0.25">
      <c r="A21" s="1">
        <v>51</v>
      </c>
      <c r="B21" s="60"/>
      <c r="C21" s="5" t="s">
        <v>20</v>
      </c>
      <c r="D21" s="4" t="s">
        <v>21</v>
      </c>
      <c r="E21" s="3">
        <v>8.61</v>
      </c>
    </row>
    <row r="22" spans="1:5" ht="15.75" x14ac:dyDescent="0.25">
      <c r="A22" s="1">
        <v>52</v>
      </c>
      <c r="B22" s="60"/>
      <c r="C22" s="5"/>
      <c r="D22" s="4" t="s">
        <v>20</v>
      </c>
      <c r="E22" s="3">
        <v>36</v>
      </c>
    </row>
    <row r="23" spans="1:5" s="9" customFormat="1" ht="15.75" x14ac:dyDescent="0.25">
      <c r="A23" s="7"/>
      <c r="B23" s="8"/>
      <c r="C23" s="34" t="s">
        <v>22</v>
      </c>
      <c r="D23" s="37"/>
      <c r="E23" s="38">
        <f>SUM(E7:E22)</f>
        <v>387.95</v>
      </c>
    </row>
    <row r="24" spans="1:5" ht="15.75" x14ac:dyDescent="0.25">
      <c r="A24" s="5">
        <v>1</v>
      </c>
      <c r="B24" s="61" t="s">
        <v>247</v>
      </c>
      <c r="C24" s="5" t="s">
        <v>23</v>
      </c>
      <c r="D24" s="4" t="s">
        <v>24</v>
      </c>
      <c r="E24" s="3">
        <v>24.08</v>
      </c>
    </row>
    <row r="25" spans="1:5" ht="15.75" x14ac:dyDescent="0.25">
      <c r="A25" s="5">
        <v>5</v>
      </c>
      <c r="B25" s="62"/>
      <c r="C25" s="5"/>
      <c r="D25" s="4" t="s">
        <v>25</v>
      </c>
      <c r="E25" s="3">
        <v>32</v>
      </c>
    </row>
    <row r="26" spans="1:5" ht="15.75" x14ac:dyDescent="0.25">
      <c r="A26" s="5">
        <v>7</v>
      </c>
      <c r="B26" s="60"/>
      <c r="C26" s="5"/>
      <c r="D26" s="4" t="s">
        <v>26</v>
      </c>
      <c r="E26" s="3">
        <v>39.33</v>
      </c>
    </row>
    <row r="27" spans="1:5" ht="15.75" x14ac:dyDescent="0.25">
      <c r="A27" s="5">
        <v>8</v>
      </c>
      <c r="B27" s="60"/>
      <c r="C27" s="5"/>
      <c r="D27" s="4" t="s">
        <v>27</v>
      </c>
      <c r="E27" s="3">
        <v>25.4</v>
      </c>
    </row>
    <row r="28" spans="1:5" ht="15.75" x14ac:dyDescent="0.25">
      <c r="A28" s="5">
        <v>16</v>
      </c>
      <c r="B28" s="60"/>
      <c r="C28" s="5"/>
      <c r="D28" s="4" t="s">
        <v>28</v>
      </c>
      <c r="E28" s="3">
        <v>1.33</v>
      </c>
    </row>
    <row r="29" spans="1:5" ht="15.75" x14ac:dyDescent="0.25">
      <c r="A29" s="5">
        <v>18</v>
      </c>
      <c r="B29" s="60"/>
      <c r="C29" s="5"/>
      <c r="D29" s="4" t="s">
        <v>29</v>
      </c>
      <c r="E29" s="3">
        <v>133.33000000000001</v>
      </c>
    </row>
    <row r="30" spans="1:5" ht="15.75" x14ac:dyDescent="0.25">
      <c r="A30" s="5">
        <v>22</v>
      </c>
      <c r="B30" s="60"/>
      <c r="C30" s="5"/>
      <c r="D30" s="4" t="s">
        <v>30</v>
      </c>
      <c r="E30" s="3">
        <v>26.4</v>
      </c>
    </row>
    <row r="31" spans="1:5" ht="15.75" x14ac:dyDescent="0.25">
      <c r="A31" s="5">
        <v>23</v>
      </c>
      <c r="B31" s="60"/>
      <c r="C31" s="5"/>
      <c r="D31" s="4" t="s">
        <v>31</v>
      </c>
      <c r="E31" s="3">
        <v>21.33</v>
      </c>
    </row>
    <row r="32" spans="1:5" ht="31.5" x14ac:dyDescent="0.25">
      <c r="A32" s="5">
        <v>38</v>
      </c>
      <c r="B32" s="60"/>
      <c r="C32" s="5"/>
      <c r="D32" s="4" t="s">
        <v>32</v>
      </c>
      <c r="E32" s="3">
        <v>16</v>
      </c>
    </row>
    <row r="33" spans="1:5" ht="15.75" x14ac:dyDescent="0.25">
      <c r="A33" s="5">
        <v>39</v>
      </c>
      <c r="B33" s="60"/>
      <c r="C33" s="5"/>
      <c r="D33" s="4" t="s">
        <v>33</v>
      </c>
      <c r="E33" s="3">
        <v>5.21</v>
      </c>
    </row>
    <row r="34" spans="1:5" ht="15.75" x14ac:dyDescent="0.25">
      <c r="A34" s="5">
        <v>49</v>
      </c>
      <c r="B34" s="63"/>
      <c r="C34" s="5" t="s">
        <v>34</v>
      </c>
      <c r="D34" s="4" t="s">
        <v>35</v>
      </c>
      <c r="E34" s="3">
        <v>73.27</v>
      </c>
    </row>
    <row r="35" spans="1:5" s="11" customFormat="1" ht="15.75" x14ac:dyDescent="0.25">
      <c r="A35" s="4"/>
      <c r="B35" s="10"/>
      <c r="C35" s="34" t="s">
        <v>22</v>
      </c>
      <c r="D35" s="35"/>
      <c r="E35" s="36">
        <f>SUM(E24:E34)</f>
        <v>397.67999999999995</v>
      </c>
    </row>
    <row r="36" spans="1:5" ht="15.75" x14ac:dyDescent="0.25">
      <c r="A36" s="5">
        <v>1</v>
      </c>
      <c r="B36" s="57" t="s">
        <v>244</v>
      </c>
      <c r="C36" s="5" t="s">
        <v>36</v>
      </c>
      <c r="D36" s="4" t="s">
        <v>37</v>
      </c>
      <c r="E36" s="3">
        <v>16</v>
      </c>
    </row>
    <row r="37" spans="1:5" ht="15.75" x14ac:dyDescent="0.25">
      <c r="A37" s="5">
        <v>2</v>
      </c>
      <c r="B37" s="50"/>
      <c r="C37" s="5"/>
      <c r="D37" s="4" t="s">
        <v>38</v>
      </c>
      <c r="E37" s="3">
        <v>60.67</v>
      </c>
    </row>
    <row r="38" spans="1:5" ht="15.75" x14ac:dyDescent="0.25">
      <c r="A38" s="5">
        <v>6</v>
      </c>
      <c r="B38" s="50"/>
      <c r="C38" s="5"/>
      <c r="D38" s="4" t="s">
        <v>39</v>
      </c>
      <c r="E38" s="3">
        <v>49.33</v>
      </c>
    </row>
    <row r="39" spans="1:5" ht="15.75" x14ac:dyDescent="0.25">
      <c r="A39" s="5">
        <v>8</v>
      </c>
      <c r="B39" s="50"/>
      <c r="C39" s="5" t="s">
        <v>40</v>
      </c>
      <c r="D39" s="4" t="s">
        <v>41</v>
      </c>
      <c r="E39" s="3">
        <v>6.47</v>
      </c>
    </row>
    <row r="40" spans="1:5" ht="15.75" x14ac:dyDescent="0.25">
      <c r="A40" s="5">
        <v>9</v>
      </c>
      <c r="B40" s="50"/>
      <c r="C40" s="5"/>
      <c r="D40" s="4" t="s">
        <v>42</v>
      </c>
      <c r="E40" s="3">
        <v>319.10000000000002</v>
      </c>
    </row>
    <row r="41" spans="1:5" ht="15.75" x14ac:dyDescent="0.25">
      <c r="A41" s="5">
        <v>11</v>
      </c>
      <c r="B41" s="50"/>
      <c r="C41" s="5"/>
      <c r="D41" s="4" t="s">
        <v>43</v>
      </c>
      <c r="E41" s="3">
        <v>8</v>
      </c>
    </row>
    <row r="42" spans="1:5" ht="15.75" x14ac:dyDescent="0.25">
      <c r="A42" s="5">
        <v>12</v>
      </c>
      <c r="B42" s="50"/>
      <c r="C42" s="5"/>
      <c r="D42" s="4" t="s">
        <v>44</v>
      </c>
      <c r="E42" s="3">
        <v>2.67</v>
      </c>
    </row>
    <row r="43" spans="1:5" ht="15.75" x14ac:dyDescent="0.25">
      <c r="A43" s="5">
        <v>16</v>
      </c>
      <c r="B43" s="50"/>
      <c r="C43" s="5"/>
      <c r="D43" s="4" t="s">
        <v>45</v>
      </c>
      <c r="E43" s="3">
        <v>33.479999999999997</v>
      </c>
    </row>
    <row r="44" spans="1:5" ht="15.75" x14ac:dyDescent="0.25">
      <c r="A44" s="5">
        <v>20</v>
      </c>
      <c r="B44" s="50"/>
      <c r="C44" s="5"/>
      <c r="D44" s="4" t="s">
        <v>46</v>
      </c>
      <c r="E44" s="3">
        <v>2.77</v>
      </c>
    </row>
    <row r="45" spans="1:5" ht="15.75" x14ac:dyDescent="0.25">
      <c r="A45" s="5">
        <v>21</v>
      </c>
      <c r="B45" s="50"/>
      <c r="C45" s="5"/>
      <c r="D45" s="4" t="s">
        <v>47</v>
      </c>
      <c r="E45" s="3">
        <v>80.67</v>
      </c>
    </row>
    <row r="46" spans="1:5" ht="15.75" x14ac:dyDescent="0.25">
      <c r="A46" s="5">
        <v>25</v>
      </c>
      <c r="B46" s="50"/>
      <c r="C46" s="5" t="s">
        <v>48</v>
      </c>
      <c r="D46" s="4" t="s">
        <v>48</v>
      </c>
      <c r="E46" s="3">
        <v>12.33</v>
      </c>
    </row>
    <row r="47" spans="1:5" ht="15.75" x14ac:dyDescent="0.25">
      <c r="A47" s="5">
        <v>27</v>
      </c>
      <c r="B47" s="50"/>
      <c r="C47" s="5"/>
      <c r="D47" s="4" t="s">
        <v>49</v>
      </c>
      <c r="E47" s="3">
        <v>21.33</v>
      </c>
    </row>
    <row r="48" spans="1:5" ht="15.75" x14ac:dyDescent="0.25">
      <c r="A48" s="5">
        <v>28</v>
      </c>
      <c r="B48" s="50"/>
      <c r="C48" s="5"/>
      <c r="D48" s="4" t="s">
        <v>50</v>
      </c>
      <c r="E48" s="3">
        <v>0.74</v>
      </c>
    </row>
    <row r="49" spans="1:5" ht="15.75" x14ac:dyDescent="0.25">
      <c r="A49" s="5">
        <v>29</v>
      </c>
      <c r="B49" s="50"/>
      <c r="C49" s="5"/>
      <c r="D49" s="4" t="s">
        <v>51</v>
      </c>
      <c r="E49" s="3">
        <v>2</v>
      </c>
    </row>
    <row r="50" spans="1:5" ht="15.75" x14ac:dyDescent="0.25">
      <c r="A50" s="5">
        <v>31</v>
      </c>
      <c r="B50" s="50"/>
      <c r="C50" s="5"/>
      <c r="D50" s="4" t="s">
        <v>52</v>
      </c>
      <c r="E50" s="3">
        <v>18.399999999999999</v>
      </c>
    </row>
    <row r="51" spans="1:5" ht="15.75" x14ac:dyDescent="0.25">
      <c r="A51" s="5">
        <v>33</v>
      </c>
      <c r="B51" s="50"/>
      <c r="C51" s="5" t="s">
        <v>53</v>
      </c>
      <c r="D51" s="4" t="s">
        <v>54</v>
      </c>
      <c r="E51" s="3">
        <v>6</v>
      </c>
    </row>
    <row r="52" spans="1:5" ht="15.75" x14ac:dyDescent="0.25">
      <c r="A52" s="5">
        <v>38</v>
      </c>
      <c r="B52" s="50"/>
      <c r="C52" s="5"/>
      <c r="D52" s="4" t="s">
        <v>55</v>
      </c>
      <c r="E52" s="3">
        <v>16.670000000000002</v>
      </c>
    </row>
    <row r="53" spans="1:5" ht="15.75" x14ac:dyDescent="0.25">
      <c r="A53" s="5">
        <v>40</v>
      </c>
      <c r="B53" s="50"/>
      <c r="C53" s="5"/>
      <c r="D53" s="4" t="s">
        <v>56</v>
      </c>
      <c r="E53" s="3">
        <v>80.760000000000005</v>
      </c>
    </row>
    <row r="54" spans="1:5" ht="15.75" x14ac:dyDescent="0.25">
      <c r="A54" s="5">
        <v>44</v>
      </c>
      <c r="B54" s="50"/>
      <c r="C54" s="5"/>
      <c r="D54" s="4" t="s">
        <v>57</v>
      </c>
      <c r="E54" s="3">
        <v>0.92</v>
      </c>
    </row>
    <row r="55" spans="1:5" ht="15.75" x14ac:dyDescent="0.25">
      <c r="A55" s="5">
        <v>48</v>
      </c>
      <c r="B55" s="58"/>
      <c r="C55" s="5" t="s">
        <v>58</v>
      </c>
      <c r="D55" s="4" t="s">
        <v>59</v>
      </c>
      <c r="E55" s="3">
        <v>93.61</v>
      </c>
    </row>
    <row r="56" spans="1:5" s="11" customFormat="1" ht="15.75" x14ac:dyDescent="0.25">
      <c r="A56" s="4"/>
      <c r="B56" s="10"/>
      <c r="C56" s="34" t="s">
        <v>22</v>
      </c>
      <c r="D56" s="35"/>
      <c r="E56" s="36">
        <f>SUM(E36:E55)</f>
        <v>831.92000000000007</v>
      </c>
    </row>
    <row r="57" spans="1:5" ht="15.75" x14ac:dyDescent="0.25">
      <c r="A57" s="5">
        <v>2</v>
      </c>
      <c r="B57" s="50" t="s">
        <v>245</v>
      </c>
      <c r="C57" s="5" t="s">
        <v>60</v>
      </c>
      <c r="D57" s="4" t="s">
        <v>60</v>
      </c>
      <c r="E57" s="3">
        <v>20</v>
      </c>
    </row>
    <row r="58" spans="1:5" ht="15.75" x14ac:dyDescent="0.25">
      <c r="A58" s="5">
        <v>3</v>
      </c>
      <c r="B58" s="50"/>
      <c r="C58" s="5"/>
      <c r="D58" s="4" t="s">
        <v>61</v>
      </c>
      <c r="E58" s="3">
        <v>5.33</v>
      </c>
    </row>
    <row r="59" spans="1:5" ht="15.75" x14ac:dyDescent="0.25">
      <c r="A59" s="5">
        <v>4</v>
      </c>
      <c r="B59" s="50"/>
      <c r="C59" s="5"/>
      <c r="D59" s="4" t="s">
        <v>62</v>
      </c>
      <c r="E59" s="3">
        <v>100</v>
      </c>
    </row>
    <row r="60" spans="1:5" ht="15.75" x14ac:dyDescent="0.25">
      <c r="A60" s="5">
        <v>6</v>
      </c>
      <c r="B60" s="50"/>
      <c r="C60" s="5" t="s">
        <v>63</v>
      </c>
      <c r="D60" s="4" t="s">
        <v>64</v>
      </c>
      <c r="E60" s="3">
        <v>116.67</v>
      </c>
    </row>
    <row r="61" spans="1:5" ht="15.75" x14ac:dyDescent="0.25">
      <c r="A61" s="5">
        <v>7</v>
      </c>
      <c r="B61" s="50"/>
      <c r="C61" s="5"/>
      <c r="D61" s="4" t="s">
        <v>63</v>
      </c>
      <c r="E61" s="3">
        <v>5.33</v>
      </c>
    </row>
    <row r="62" spans="1:5" ht="15.75" x14ac:dyDescent="0.25">
      <c r="A62" s="5">
        <v>10</v>
      </c>
      <c r="B62" s="50"/>
      <c r="C62" s="5"/>
      <c r="D62" s="4" t="s">
        <v>65</v>
      </c>
      <c r="E62" s="3">
        <v>8.59</v>
      </c>
    </row>
    <row r="63" spans="1:5" ht="15.75" x14ac:dyDescent="0.25">
      <c r="A63" s="5">
        <v>12</v>
      </c>
      <c r="B63" s="50"/>
      <c r="C63" s="5"/>
      <c r="D63" s="4" t="s">
        <v>66</v>
      </c>
      <c r="E63" s="3">
        <v>8.59</v>
      </c>
    </row>
    <row r="64" spans="1:5" ht="15.75" x14ac:dyDescent="0.25">
      <c r="A64" s="5">
        <v>13</v>
      </c>
      <c r="B64" s="50"/>
      <c r="C64" s="5" t="s">
        <v>67</v>
      </c>
      <c r="D64" s="4" t="s">
        <v>68</v>
      </c>
      <c r="E64" s="3">
        <v>52.43</v>
      </c>
    </row>
    <row r="65" spans="1:5" ht="15.75" x14ac:dyDescent="0.25">
      <c r="A65" s="5">
        <v>16</v>
      </c>
      <c r="B65" s="50"/>
      <c r="C65" s="5"/>
      <c r="D65" s="4" t="s">
        <v>67</v>
      </c>
      <c r="E65" s="3">
        <v>45.67</v>
      </c>
    </row>
    <row r="66" spans="1:5" ht="15.75" x14ac:dyDescent="0.25">
      <c r="A66" s="5">
        <v>17</v>
      </c>
      <c r="B66" s="50"/>
      <c r="C66" s="5"/>
      <c r="D66" s="4" t="s">
        <v>69</v>
      </c>
      <c r="E66" s="3">
        <v>16</v>
      </c>
    </row>
    <row r="67" spans="1:5" ht="15.75" x14ac:dyDescent="0.25">
      <c r="A67" s="5">
        <v>18</v>
      </c>
      <c r="B67" s="50"/>
      <c r="C67" s="5"/>
      <c r="D67" s="4" t="s">
        <v>70</v>
      </c>
      <c r="E67" s="3">
        <v>28</v>
      </c>
    </row>
    <row r="68" spans="1:5" ht="15.75" x14ac:dyDescent="0.25">
      <c r="A68" s="5">
        <v>20</v>
      </c>
      <c r="B68" s="50"/>
      <c r="C68" s="5"/>
      <c r="D68" s="4" t="s">
        <v>71</v>
      </c>
      <c r="E68" s="3">
        <v>5</v>
      </c>
    </row>
    <row r="69" spans="1:5" ht="15.75" x14ac:dyDescent="0.25">
      <c r="A69" s="5">
        <v>28</v>
      </c>
      <c r="B69" s="50"/>
      <c r="C69" s="5" t="s">
        <v>72</v>
      </c>
      <c r="D69" s="4" t="s">
        <v>72</v>
      </c>
      <c r="E69" s="3">
        <v>3.33</v>
      </c>
    </row>
    <row r="70" spans="1:5" ht="15.75" x14ac:dyDescent="0.25">
      <c r="A70" s="5">
        <v>30</v>
      </c>
      <c r="B70" s="50"/>
      <c r="C70" s="5"/>
      <c r="D70" s="4" t="s">
        <v>73</v>
      </c>
      <c r="E70" s="3">
        <v>1</v>
      </c>
    </row>
    <row r="71" spans="1:5" ht="15.75" x14ac:dyDescent="0.25">
      <c r="A71" s="5">
        <v>32</v>
      </c>
      <c r="B71" s="50"/>
      <c r="C71" s="5"/>
      <c r="D71" s="4" t="s">
        <v>74</v>
      </c>
      <c r="E71" s="3">
        <v>3.33</v>
      </c>
    </row>
    <row r="72" spans="1:5" ht="15.75" x14ac:dyDescent="0.25">
      <c r="A72" s="5">
        <v>35</v>
      </c>
      <c r="B72" s="50"/>
      <c r="C72" s="5"/>
      <c r="D72" s="4" t="s">
        <v>75</v>
      </c>
      <c r="E72" s="3">
        <v>6.67</v>
      </c>
    </row>
    <row r="73" spans="1:5" ht="15.75" x14ac:dyDescent="0.25">
      <c r="A73" s="5">
        <v>36</v>
      </c>
      <c r="B73" s="50"/>
      <c r="C73" s="5"/>
      <c r="D73" s="4" t="s">
        <v>76</v>
      </c>
      <c r="E73" s="3">
        <v>3.33</v>
      </c>
    </row>
    <row r="74" spans="1:5" ht="15.75" x14ac:dyDescent="0.25">
      <c r="A74" s="5">
        <v>37</v>
      </c>
      <c r="B74" s="50"/>
      <c r="C74" s="5"/>
      <c r="D74" s="4" t="s">
        <v>77</v>
      </c>
      <c r="E74" s="3">
        <v>13.95</v>
      </c>
    </row>
    <row r="75" spans="1:5" ht="15.75" x14ac:dyDescent="0.25">
      <c r="A75" s="5">
        <v>41</v>
      </c>
      <c r="B75" s="50"/>
      <c r="C75" s="5"/>
      <c r="D75" s="4" t="s">
        <v>78</v>
      </c>
      <c r="E75" s="3">
        <v>3.33</v>
      </c>
    </row>
    <row r="76" spans="1:5" ht="15.75" x14ac:dyDescent="0.25">
      <c r="A76" s="5">
        <v>42</v>
      </c>
      <c r="B76" s="50"/>
      <c r="C76" s="5" t="s">
        <v>79</v>
      </c>
      <c r="D76" s="4" t="s">
        <v>79</v>
      </c>
      <c r="E76" s="3">
        <v>53.47</v>
      </c>
    </row>
    <row r="77" spans="1:5" ht="15.75" x14ac:dyDescent="0.25">
      <c r="A77" s="5">
        <v>43</v>
      </c>
      <c r="B77" s="50"/>
      <c r="C77" s="5"/>
      <c r="D77" s="4" t="s">
        <v>80</v>
      </c>
      <c r="E77" s="3">
        <v>56.96</v>
      </c>
    </row>
    <row r="78" spans="1:5" ht="15.75" x14ac:dyDescent="0.25">
      <c r="A78" s="5">
        <v>44</v>
      </c>
      <c r="B78" s="50"/>
      <c r="C78" s="5"/>
      <c r="D78" s="4" t="s">
        <v>81</v>
      </c>
      <c r="E78" s="3">
        <v>36.67</v>
      </c>
    </row>
    <row r="79" spans="1:5" ht="15.75" x14ac:dyDescent="0.25">
      <c r="A79" s="5">
        <v>49</v>
      </c>
      <c r="B79" s="50"/>
      <c r="C79" s="5"/>
      <c r="D79" s="4" t="s">
        <v>82</v>
      </c>
      <c r="E79" s="3">
        <v>10.67</v>
      </c>
    </row>
    <row r="80" spans="1:5" s="11" customFormat="1" ht="15.75" x14ac:dyDescent="0.25">
      <c r="A80" s="4"/>
      <c r="B80" s="10"/>
      <c r="C80" s="34" t="s">
        <v>22</v>
      </c>
      <c r="D80" s="35"/>
      <c r="E80" s="36">
        <f>SUM(E57:E79)</f>
        <v>604.31999999999994</v>
      </c>
    </row>
    <row r="81" spans="1:5" ht="15.75" x14ac:dyDescent="0.25">
      <c r="A81" s="5">
        <v>1</v>
      </c>
      <c r="B81" s="51" t="s">
        <v>246</v>
      </c>
      <c r="C81" s="5" t="s">
        <v>83</v>
      </c>
      <c r="D81" s="4" t="s">
        <v>83</v>
      </c>
      <c r="E81" s="3">
        <v>2.4700000000000002</v>
      </c>
    </row>
    <row r="82" spans="1:5" ht="15.75" x14ac:dyDescent="0.25">
      <c r="A82" s="5">
        <v>2</v>
      </c>
      <c r="B82" s="51"/>
      <c r="C82" s="5" t="s">
        <v>84</v>
      </c>
      <c r="D82" s="4" t="s">
        <v>85</v>
      </c>
      <c r="E82" s="3">
        <v>5.33</v>
      </c>
    </row>
    <row r="83" spans="1:5" ht="15.75" x14ac:dyDescent="0.25">
      <c r="A83" s="5">
        <v>3</v>
      </c>
      <c r="B83" s="51"/>
      <c r="C83" s="5"/>
      <c r="D83" s="4" t="s">
        <v>86</v>
      </c>
      <c r="E83" s="3">
        <v>5.67</v>
      </c>
    </row>
    <row r="84" spans="1:5" ht="15.75" x14ac:dyDescent="0.25">
      <c r="A84" s="5">
        <v>9</v>
      </c>
      <c r="B84" s="51"/>
      <c r="C84" s="5" t="s">
        <v>87</v>
      </c>
      <c r="D84" s="4" t="s">
        <v>88</v>
      </c>
      <c r="E84" s="3" t="s">
        <v>89</v>
      </c>
    </row>
    <row r="85" spans="1:5" ht="15.75" x14ac:dyDescent="0.25">
      <c r="A85" s="5">
        <v>12</v>
      </c>
      <c r="B85" s="51"/>
      <c r="C85" s="5"/>
      <c r="D85" s="4" t="s">
        <v>90</v>
      </c>
      <c r="E85" s="3">
        <v>10.67</v>
      </c>
    </row>
    <row r="86" spans="1:5" ht="15.75" x14ac:dyDescent="0.25">
      <c r="A86" s="5">
        <v>14</v>
      </c>
      <c r="B86" s="51"/>
      <c r="C86" s="5"/>
      <c r="D86" s="4" t="s">
        <v>91</v>
      </c>
      <c r="E86" s="3">
        <v>6.87</v>
      </c>
    </row>
    <row r="87" spans="1:5" ht="15.75" x14ac:dyDescent="0.25">
      <c r="A87" s="5">
        <v>22</v>
      </c>
      <c r="B87" s="51"/>
      <c r="C87" s="5"/>
      <c r="D87" s="4" t="s">
        <v>92</v>
      </c>
      <c r="E87" s="3">
        <v>182.4</v>
      </c>
    </row>
    <row r="88" spans="1:5" ht="15.75" x14ac:dyDescent="0.25">
      <c r="A88" s="5">
        <v>25</v>
      </c>
      <c r="B88" s="51"/>
      <c r="C88" s="5" t="s">
        <v>93</v>
      </c>
      <c r="D88" s="4" t="s">
        <v>94</v>
      </c>
      <c r="E88" s="3">
        <v>24</v>
      </c>
    </row>
    <row r="89" spans="1:5" ht="15.75" x14ac:dyDescent="0.25">
      <c r="A89" s="5">
        <v>27</v>
      </c>
      <c r="B89" s="51"/>
      <c r="C89" s="5"/>
      <c r="D89" s="4" t="s">
        <v>95</v>
      </c>
      <c r="E89" s="3">
        <v>41.93</v>
      </c>
    </row>
    <row r="90" spans="1:5" ht="15.75" x14ac:dyDescent="0.25">
      <c r="A90" s="5">
        <v>28</v>
      </c>
      <c r="B90" s="51"/>
      <c r="C90" s="5"/>
      <c r="D90" s="4" t="s">
        <v>96</v>
      </c>
      <c r="E90" s="3">
        <v>5.33</v>
      </c>
    </row>
    <row r="91" spans="1:5" ht="15.75" x14ac:dyDescent="0.25">
      <c r="A91" s="5">
        <v>29</v>
      </c>
      <c r="B91" s="51"/>
      <c r="C91" s="5"/>
      <c r="D91" s="4" t="s">
        <v>97</v>
      </c>
      <c r="E91" s="3">
        <v>32.83</v>
      </c>
    </row>
    <row r="92" spans="1:5" s="11" customFormat="1" ht="15.75" x14ac:dyDescent="0.25">
      <c r="A92" s="4"/>
      <c r="B92" s="10"/>
      <c r="C92" s="34" t="s">
        <v>22</v>
      </c>
      <c r="D92" s="35"/>
      <c r="E92" s="36">
        <v>321.5</v>
      </c>
    </row>
    <row r="93" spans="1:5" ht="15.75" x14ac:dyDescent="0.25">
      <c r="A93" s="5">
        <v>1</v>
      </c>
      <c r="B93" s="57" t="s">
        <v>249</v>
      </c>
      <c r="C93" s="5" t="s">
        <v>98</v>
      </c>
      <c r="D93" s="4" t="s">
        <v>99</v>
      </c>
      <c r="E93" s="12">
        <v>25.53</v>
      </c>
    </row>
    <row r="94" spans="1:5" ht="15.75" x14ac:dyDescent="0.25">
      <c r="A94" s="5">
        <v>2</v>
      </c>
      <c r="B94" s="50"/>
      <c r="C94" s="5"/>
      <c r="D94" s="4" t="s">
        <v>98</v>
      </c>
      <c r="E94" s="12">
        <v>9.14</v>
      </c>
    </row>
    <row r="95" spans="1:5" ht="15.75" x14ac:dyDescent="0.25">
      <c r="A95" s="5">
        <v>3</v>
      </c>
      <c r="B95" s="50"/>
      <c r="C95" s="5"/>
      <c r="D95" s="4" t="s">
        <v>100</v>
      </c>
      <c r="E95" s="12">
        <v>6</v>
      </c>
    </row>
    <row r="96" spans="1:5" ht="15.75" x14ac:dyDescent="0.25">
      <c r="A96" s="5">
        <v>6</v>
      </c>
      <c r="B96" s="50"/>
      <c r="C96" s="5"/>
      <c r="D96" s="4" t="s">
        <v>101</v>
      </c>
      <c r="E96" s="12">
        <v>0.99</v>
      </c>
    </row>
    <row r="97" spans="1:5" ht="15.75" x14ac:dyDescent="0.25">
      <c r="A97" s="5"/>
      <c r="B97" s="50"/>
      <c r="C97" s="5"/>
      <c r="D97" s="4" t="s">
        <v>102</v>
      </c>
      <c r="E97" s="12">
        <v>21.83</v>
      </c>
    </row>
    <row r="98" spans="1:5" ht="15.75" x14ac:dyDescent="0.25">
      <c r="A98" s="5">
        <v>9</v>
      </c>
      <c r="B98" s="50"/>
      <c r="C98" s="5" t="s">
        <v>103</v>
      </c>
      <c r="D98" s="4" t="s">
        <v>104</v>
      </c>
      <c r="E98" s="12">
        <v>10.67</v>
      </c>
    </row>
    <row r="99" spans="1:5" ht="15.75" x14ac:dyDescent="0.25">
      <c r="A99" s="5">
        <v>26</v>
      </c>
      <c r="B99" s="50"/>
      <c r="C99" s="5" t="s">
        <v>105</v>
      </c>
      <c r="D99" s="4" t="s">
        <v>106</v>
      </c>
      <c r="E99" s="12">
        <v>18.13</v>
      </c>
    </row>
    <row r="100" spans="1:5" ht="15.75" x14ac:dyDescent="0.25">
      <c r="A100" s="5">
        <v>27</v>
      </c>
      <c r="B100" s="50"/>
      <c r="C100" s="5"/>
      <c r="D100" s="4" t="s">
        <v>107</v>
      </c>
      <c r="E100" s="12">
        <v>35</v>
      </c>
    </row>
    <row r="101" spans="1:5" ht="15.75" x14ac:dyDescent="0.25">
      <c r="A101" s="5">
        <v>30</v>
      </c>
      <c r="B101" s="50"/>
      <c r="C101" s="5" t="s">
        <v>108</v>
      </c>
      <c r="D101" s="4" t="s">
        <v>109</v>
      </c>
      <c r="E101" s="12">
        <v>88</v>
      </c>
    </row>
    <row r="102" spans="1:5" ht="15.75" x14ac:dyDescent="0.25">
      <c r="A102" s="5">
        <v>37</v>
      </c>
      <c r="B102" s="50"/>
      <c r="C102" s="5"/>
      <c r="D102" s="4" t="s">
        <v>110</v>
      </c>
      <c r="E102" s="12">
        <v>4.57</v>
      </c>
    </row>
    <row r="103" spans="1:5" ht="15.75" x14ac:dyDescent="0.25">
      <c r="A103" s="5">
        <v>38</v>
      </c>
      <c r="B103" s="50"/>
      <c r="C103" s="4" t="s">
        <v>111</v>
      </c>
      <c r="D103" s="4" t="s">
        <v>111</v>
      </c>
      <c r="E103" s="12">
        <v>115.88</v>
      </c>
    </row>
    <row r="104" spans="1:5" ht="15.75" x14ac:dyDescent="0.25">
      <c r="A104" s="5">
        <v>42</v>
      </c>
      <c r="B104" s="50"/>
      <c r="C104" s="5"/>
      <c r="D104" s="4" t="s">
        <v>112</v>
      </c>
      <c r="E104" s="12">
        <v>11.16</v>
      </c>
    </row>
    <row r="105" spans="1:5" ht="15.75" x14ac:dyDescent="0.25">
      <c r="A105" s="5">
        <v>53</v>
      </c>
      <c r="B105" s="50"/>
      <c r="C105" s="5" t="s">
        <v>113</v>
      </c>
      <c r="D105" s="4" t="s">
        <v>114</v>
      </c>
      <c r="E105" s="12">
        <v>0.37</v>
      </c>
    </row>
    <row r="106" spans="1:5" ht="15.75" x14ac:dyDescent="0.25">
      <c r="A106" s="5">
        <v>57</v>
      </c>
      <c r="B106" s="50"/>
      <c r="C106" s="5" t="s">
        <v>115</v>
      </c>
      <c r="D106" s="4" t="s">
        <v>116</v>
      </c>
      <c r="E106" s="12">
        <v>497.93</v>
      </c>
    </row>
    <row r="107" spans="1:5" ht="15.75" x14ac:dyDescent="0.25">
      <c r="A107" s="5">
        <v>59</v>
      </c>
      <c r="B107" s="50"/>
      <c r="C107" s="5"/>
      <c r="D107" s="4" t="s">
        <v>117</v>
      </c>
      <c r="E107" s="12">
        <v>44.31</v>
      </c>
    </row>
    <row r="108" spans="1:5" ht="15.75" x14ac:dyDescent="0.25">
      <c r="A108" s="5">
        <v>60</v>
      </c>
      <c r="B108" s="58"/>
      <c r="C108" s="5" t="s">
        <v>118</v>
      </c>
      <c r="D108" s="4" t="s">
        <v>118</v>
      </c>
      <c r="E108" s="12">
        <v>96</v>
      </c>
    </row>
    <row r="109" spans="1:5" s="11" customFormat="1" ht="15.75" x14ac:dyDescent="0.25">
      <c r="A109" s="4"/>
      <c r="B109" s="10"/>
      <c r="C109" s="34" t="s">
        <v>22</v>
      </c>
      <c r="D109" s="35"/>
      <c r="E109" s="36">
        <f>SUM(E93:E108)</f>
        <v>985.51</v>
      </c>
    </row>
    <row r="110" spans="1:5" ht="15.75" x14ac:dyDescent="0.25">
      <c r="A110" s="5">
        <v>13</v>
      </c>
      <c r="B110" s="57" t="s">
        <v>250</v>
      </c>
      <c r="C110" s="5" t="s">
        <v>119</v>
      </c>
      <c r="D110" s="4" t="s">
        <v>120</v>
      </c>
      <c r="E110" s="3">
        <v>64</v>
      </c>
    </row>
    <row r="111" spans="1:5" ht="15.75" x14ac:dyDescent="0.25">
      <c r="A111" s="5">
        <v>14</v>
      </c>
      <c r="B111" s="50"/>
      <c r="C111" s="5"/>
      <c r="D111" s="4" t="s">
        <v>121</v>
      </c>
      <c r="E111" s="3">
        <v>21.33</v>
      </c>
    </row>
    <row r="112" spans="1:5" ht="15.75" x14ac:dyDescent="0.25">
      <c r="A112" s="5">
        <v>15</v>
      </c>
      <c r="B112" s="50"/>
      <c r="C112" s="5"/>
      <c r="D112" s="4" t="s">
        <v>122</v>
      </c>
      <c r="E112" s="3">
        <v>218.91</v>
      </c>
    </row>
    <row r="113" spans="1:5" ht="15.75" x14ac:dyDescent="0.25">
      <c r="A113" s="5">
        <v>16</v>
      </c>
      <c r="B113" s="50"/>
      <c r="C113" s="5" t="s">
        <v>123</v>
      </c>
      <c r="D113" s="4" t="s">
        <v>123</v>
      </c>
      <c r="E113" s="3">
        <v>15.44</v>
      </c>
    </row>
    <row r="114" spans="1:5" ht="15.75" x14ac:dyDescent="0.25">
      <c r="A114" s="5">
        <v>22</v>
      </c>
      <c r="B114" s="50"/>
      <c r="C114" s="5" t="s">
        <v>124</v>
      </c>
      <c r="D114" s="4" t="s">
        <v>125</v>
      </c>
      <c r="E114" s="3">
        <v>64</v>
      </c>
    </row>
    <row r="115" spans="1:5" ht="15.75" x14ac:dyDescent="0.25">
      <c r="A115" s="5">
        <v>23</v>
      </c>
      <c r="B115" s="50"/>
      <c r="C115" s="5"/>
      <c r="D115" s="4" t="s">
        <v>124</v>
      </c>
      <c r="E115" s="3">
        <v>29.37</v>
      </c>
    </row>
    <row r="116" spans="1:5" ht="15.75" x14ac:dyDescent="0.25">
      <c r="A116" s="5">
        <v>24</v>
      </c>
      <c r="B116" s="58"/>
      <c r="C116" s="5"/>
      <c r="D116" s="4" t="s">
        <v>126</v>
      </c>
      <c r="E116" s="3">
        <v>10.11</v>
      </c>
    </row>
    <row r="117" spans="1:5" s="11" customFormat="1" ht="15.75" x14ac:dyDescent="0.25">
      <c r="A117" s="4"/>
      <c r="B117" s="10"/>
      <c r="C117" s="34" t="s">
        <v>22</v>
      </c>
      <c r="D117" s="35"/>
      <c r="E117" s="36">
        <f>SUM(E110:E116)</f>
        <v>423.16</v>
      </c>
    </row>
    <row r="118" spans="1:5" ht="15.75" x14ac:dyDescent="0.25">
      <c r="A118" s="5">
        <v>4</v>
      </c>
      <c r="B118" s="57" t="s">
        <v>251</v>
      </c>
      <c r="C118" s="5" t="s">
        <v>127</v>
      </c>
      <c r="D118" s="4" t="s">
        <v>127</v>
      </c>
      <c r="E118" s="3">
        <v>29.33</v>
      </c>
    </row>
    <row r="119" spans="1:5" ht="15.75" x14ac:dyDescent="0.25">
      <c r="A119" s="5">
        <v>5</v>
      </c>
      <c r="B119" s="50"/>
      <c r="C119" s="5"/>
      <c r="D119" s="4" t="s">
        <v>128</v>
      </c>
      <c r="E119" s="3">
        <v>37.33</v>
      </c>
    </row>
    <row r="120" spans="1:5" ht="15.75" x14ac:dyDescent="0.25">
      <c r="A120" s="5">
        <v>6</v>
      </c>
      <c r="B120" s="50"/>
      <c r="C120" s="5"/>
      <c r="D120" s="4" t="s">
        <v>129</v>
      </c>
      <c r="E120" s="3">
        <v>37.33</v>
      </c>
    </row>
    <row r="121" spans="1:5" ht="15.75" x14ac:dyDescent="0.25">
      <c r="A121" s="5">
        <v>14</v>
      </c>
      <c r="B121" s="50"/>
      <c r="C121" s="5" t="s">
        <v>130</v>
      </c>
      <c r="D121" s="4" t="s">
        <v>131</v>
      </c>
      <c r="E121" s="3">
        <v>32</v>
      </c>
    </row>
    <row r="122" spans="1:5" ht="15.75" x14ac:dyDescent="0.25">
      <c r="A122" s="5">
        <v>15</v>
      </c>
      <c r="B122" s="50"/>
      <c r="C122" s="5"/>
      <c r="D122" s="4" t="s">
        <v>132</v>
      </c>
      <c r="E122" s="3">
        <v>48</v>
      </c>
    </row>
    <row r="123" spans="1:5" ht="15.75" x14ac:dyDescent="0.25">
      <c r="A123" s="5">
        <v>24</v>
      </c>
      <c r="B123" s="50"/>
      <c r="C123" s="5" t="s">
        <v>133</v>
      </c>
      <c r="D123" s="4" t="s">
        <v>134</v>
      </c>
      <c r="E123" s="3">
        <v>5.95</v>
      </c>
    </row>
    <row r="124" spans="1:5" ht="15.75" x14ac:dyDescent="0.25">
      <c r="A124" s="5">
        <v>29</v>
      </c>
      <c r="B124" s="50"/>
      <c r="C124" s="5"/>
      <c r="D124" s="4" t="s">
        <v>135</v>
      </c>
      <c r="E124" s="3">
        <v>80</v>
      </c>
    </row>
    <row r="125" spans="1:5" ht="15.75" x14ac:dyDescent="0.25">
      <c r="A125" s="5">
        <v>30</v>
      </c>
      <c r="B125" s="50"/>
      <c r="C125" s="5"/>
      <c r="D125" s="4" t="s">
        <v>136</v>
      </c>
      <c r="E125" s="3">
        <v>21.33</v>
      </c>
    </row>
    <row r="126" spans="1:5" ht="15.75" x14ac:dyDescent="0.25">
      <c r="A126" s="5">
        <v>31</v>
      </c>
      <c r="B126" s="50"/>
      <c r="C126" s="5"/>
      <c r="D126" s="4" t="s">
        <v>137</v>
      </c>
      <c r="E126" s="3">
        <v>12.37</v>
      </c>
    </row>
    <row r="127" spans="1:5" ht="15.75" x14ac:dyDescent="0.25">
      <c r="A127" s="5">
        <v>33</v>
      </c>
      <c r="B127" s="50"/>
      <c r="C127" s="5"/>
      <c r="D127" s="4" t="s">
        <v>138</v>
      </c>
      <c r="E127" s="3">
        <v>6.57</v>
      </c>
    </row>
    <row r="128" spans="1:5" ht="15.75" x14ac:dyDescent="0.25">
      <c r="A128" s="5">
        <v>38</v>
      </c>
      <c r="B128" s="50"/>
      <c r="C128" s="5" t="s">
        <v>139</v>
      </c>
      <c r="D128" s="4" t="s">
        <v>140</v>
      </c>
      <c r="E128" s="3">
        <v>108.27</v>
      </c>
    </row>
    <row r="129" spans="1:5" ht="15.75" x14ac:dyDescent="0.25">
      <c r="A129" s="5">
        <v>40</v>
      </c>
      <c r="B129" s="50"/>
      <c r="C129" s="5" t="s">
        <v>141</v>
      </c>
      <c r="D129" s="4" t="s">
        <v>142</v>
      </c>
      <c r="E129" s="3">
        <v>16</v>
      </c>
    </row>
    <row r="130" spans="1:5" ht="15.75" x14ac:dyDescent="0.25">
      <c r="A130" s="5">
        <v>41</v>
      </c>
      <c r="B130" s="50"/>
      <c r="C130" s="5"/>
      <c r="D130" s="4" t="s">
        <v>141</v>
      </c>
      <c r="E130" s="3">
        <v>64</v>
      </c>
    </row>
    <row r="131" spans="1:5" ht="15.75" x14ac:dyDescent="0.25">
      <c r="A131" s="5">
        <v>48</v>
      </c>
      <c r="B131" s="50"/>
      <c r="C131" s="5" t="s">
        <v>143</v>
      </c>
      <c r="D131" s="4" t="s">
        <v>144</v>
      </c>
      <c r="E131" s="3">
        <v>49.23</v>
      </c>
    </row>
    <row r="132" spans="1:5" ht="15.75" x14ac:dyDescent="0.25">
      <c r="A132" s="5">
        <v>50</v>
      </c>
      <c r="B132" s="58"/>
      <c r="C132" s="5"/>
      <c r="D132" s="4" t="s">
        <v>145</v>
      </c>
      <c r="E132" s="3">
        <v>32</v>
      </c>
    </row>
    <row r="133" spans="1:5" s="11" customFormat="1" ht="15.75" x14ac:dyDescent="0.25">
      <c r="A133" s="4"/>
      <c r="B133" s="10"/>
      <c r="C133" s="34" t="s">
        <v>22</v>
      </c>
      <c r="D133" s="35"/>
      <c r="E133" s="36">
        <f>SUM(E118:E132)</f>
        <v>579.70999999999992</v>
      </c>
    </row>
    <row r="134" spans="1:5" ht="15.75" x14ac:dyDescent="0.25">
      <c r="A134" s="5">
        <v>1</v>
      </c>
      <c r="B134" s="57" t="s">
        <v>252</v>
      </c>
      <c r="C134" s="5" t="s">
        <v>146</v>
      </c>
      <c r="D134" s="4" t="s">
        <v>147</v>
      </c>
      <c r="E134" s="3">
        <v>13.53</v>
      </c>
    </row>
    <row r="135" spans="1:5" ht="15.75" x14ac:dyDescent="0.25">
      <c r="A135" s="5">
        <v>9</v>
      </c>
      <c r="B135" s="50"/>
      <c r="C135" s="5"/>
      <c r="D135" s="4" t="s">
        <v>148</v>
      </c>
      <c r="E135" s="3">
        <v>20.13</v>
      </c>
    </row>
    <row r="136" spans="1:5" ht="15.75" x14ac:dyDescent="0.25">
      <c r="A136" s="5">
        <v>12</v>
      </c>
      <c r="B136" s="50"/>
      <c r="C136" s="5"/>
      <c r="D136" s="4" t="s">
        <v>149</v>
      </c>
      <c r="E136" s="3">
        <v>8.25</v>
      </c>
    </row>
    <row r="137" spans="1:5" ht="15.75" x14ac:dyDescent="0.25">
      <c r="A137" s="5">
        <v>17</v>
      </c>
      <c r="B137" s="50"/>
      <c r="C137" s="5"/>
      <c r="D137" s="4" t="s">
        <v>150</v>
      </c>
      <c r="E137" s="3">
        <v>448</v>
      </c>
    </row>
    <row r="138" spans="1:5" ht="15.75" x14ac:dyDescent="0.25">
      <c r="A138" s="5">
        <v>23</v>
      </c>
      <c r="B138" s="50"/>
      <c r="C138" s="5" t="s">
        <v>151</v>
      </c>
      <c r="D138" s="4" t="s">
        <v>152</v>
      </c>
      <c r="E138" s="3">
        <v>22.47</v>
      </c>
    </row>
    <row r="139" spans="1:5" ht="15.75" x14ac:dyDescent="0.25">
      <c r="A139" s="5">
        <v>31</v>
      </c>
      <c r="B139" s="50"/>
      <c r="C139" s="5"/>
      <c r="D139" s="4" t="s">
        <v>153</v>
      </c>
      <c r="E139" s="3">
        <v>1.73</v>
      </c>
    </row>
    <row r="140" spans="1:5" ht="15.75" x14ac:dyDescent="0.25">
      <c r="A140" s="5">
        <v>33</v>
      </c>
      <c r="B140" s="50"/>
      <c r="C140" s="5"/>
      <c r="D140" s="4" t="s">
        <v>154</v>
      </c>
      <c r="E140" s="3">
        <v>1.97</v>
      </c>
    </row>
    <row r="141" spans="1:5" ht="15.75" x14ac:dyDescent="0.25">
      <c r="A141" s="5">
        <v>35</v>
      </c>
      <c r="B141" s="50"/>
      <c r="C141" s="5" t="s">
        <v>155</v>
      </c>
      <c r="D141" s="4" t="s">
        <v>155</v>
      </c>
      <c r="E141" s="3">
        <v>268.64999999999998</v>
      </c>
    </row>
    <row r="142" spans="1:5" ht="15.75" x14ac:dyDescent="0.25">
      <c r="A142" s="5">
        <v>38</v>
      </c>
      <c r="B142" s="50"/>
      <c r="C142" s="5"/>
      <c r="D142" s="4" t="s">
        <v>156</v>
      </c>
      <c r="E142" s="3">
        <v>157.33000000000001</v>
      </c>
    </row>
    <row r="143" spans="1:5" ht="15.75" x14ac:dyDescent="0.25">
      <c r="A143" s="5">
        <v>40</v>
      </c>
      <c r="B143" s="50"/>
      <c r="C143" s="5" t="s">
        <v>157</v>
      </c>
      <c r="D143" s="4" t="s">
        <v>157</v>
      </c>
      <c r="E143" s="3">
        <v>130.87</v>
      </c>
    </row>
    <row r="144" spans="1:5" ht="15.75" x14ac:dyDescent="0.25">
      <c r="A144" s="5">
        <v>49</v>
      </c>
      <c r="B144" s="50"/>
      <c r="C144" s="5" t="s">
        <v>158</v>
      </c>
      <c r="D144" s="4" t="s">
        <v>159</v>
      </c>
      <c r="E144" s="3">
        <v>11.41</v>
      </c>
    </row>
    <row r="145" spans="1:5" ht="15.75" x14ac:dyDescent="0.25">
      <c r="A145" s="5">
        <v>51</v>
      </c>
      <c r="B145" s="50"/>
      <c r="C145" s="5"/>
      <c r="D145" s="4" t="s">
        <v>160</v>
      </c>
      <c r="E145" s="3">
        <v>27.72</v>
      </c>
    </row>
    <row r="146" spans="1:5" ht="15.75" x14ac:dyDescent="0.25">
      <c r="A146" s="5">
        <v>62</v>
      </c>
      <c r="B146" s="50"/>
      <c r="C146" s="5" t="s">
        <v>161</v>
      </c>
      <c r="D146" s="4" t="s">
        <v>162</v>
      </c>
      <c r="E146" s="3">
        <v>80</v>
      </c>
    </row>
    <row r="147" spans="1:5" ht="15.75" x14ac:dyDescent="0.25">
      <c r="A147" s="5">
        <v>63</v>
      </c>
      <c r="B147" s="50"/>
      <c r="C147" s="5"/>
      <c r="D147" s="4" t="s">
        <v>163</v>
      </c>
      <c r="E147" s="3">
        <v>167.46</v>
      </c>
    </row>
    <row r="148" spans="1:5" ht="15.75" x14ac:dyDescent="0.25">
      <c r="A148" s="5"/>
      <c r="B148" s="58"/>
      <c r="C148" s="34" t="s">
        <v>164</v>
      </c>
      <c r="D148" s="35"/>
      <c r="E148" s="36">
        <f>SUM(E134:E147)</f>
        <v>1359.5200000000002</v>
      </c>
    </row>
    <row r="149" spans="1:5" ht="15.75" x14ac:dyDescent="0.25">
      <c r="A149" s="52" t="s">
        <v>253</v>
      </c>
      <c r="B149" s="53"/>
      <c r="C149" s="53"/>
      <c r="D149" s="54"/>
      <c r="E149" s="13">
        <f>E148+E133+E117+E109+E92+E80+E56+E35+E23</f>
        <v>5891.2699999999995</v>
      </c>
    </row>
    <row r="150" spans="1:5" x14ac:dyDescent="0.25">
      <c r="E150">
        <f>E149/12</f>
        <v>490.93916666666661</v>
      </c>
    </row>
    <row r="151" spans="1:5" x14ac:dyDescent="0.25">
      <c r="E151">
        <f>E150/8</f>
        <v>61.367395833333326</v>
      </c>
    </row>
  </sheetData>
  <mergeCells count="18">
    <mergeCell ref="B57:B79"/>
    <mergeCell ref="B81:B91"/>
    <mergeCell ref="A149:D149"/>
    <mergeCell ref="A5:E5"/>
    <mergeCell ref="A2:C2"/>
    <mergeCell ref="A4:I4"/>
    <mergeCell ref="B93:B108"/>
    <mergeCell ref="B110:B116"/>
    <mergeCell ref="B118:B132"/>
    <mergeCell ref="B134:B148"/>
    <mergeCell ref="B7:B22"/>
    <mergeCell ref="B24:B34"/>
    <mergeCell ref="B36:B55"/>
    <mergeCell ref="A1:B1"/>
    <mergeCell ref="D1:F1"/>
    <mergeCell ref="D2:F2"/>
    <mergeCell ref="A3:C3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3"/>
  <sheetViews>
    <sheetView topLeftCell="A13" workbookViewId="0">
      <selection activeCell="B5" sqref="B5"/>
    </sheetView>
  </sheetViews>
  <sheetFormatPr defaultRowHeight="15" x14ac:dyDescent="0.25"/>
  <cols>
    <col min="1" max="1" width="7.85546875" customWidth="1"/>
    <col min="2" max="2" width="35.5703125" customWidth="1"/>
    <col min="3" max="3" width="23.28515625" customWidth="1"/>
    <col min="4" max="4" width="25.28515625" customWidth="1"/>
  </cols>
  <sheetData>
    <row r="1" spans="1:4" x14ac:dyDescent="0.25">
      <c r="C1" s="67" t="s">
        <v>165</v>
      </c>
      <c r="D1" s="67"/>
    </row>
    <row r="2" spans="1:4" ht="49.5" customHeight="1" x14ac:dyDescent="0.25">
      <c r="A2" s="69" t="s">
        <v>254</v>
      </c>
      <c r="B2" s="69"/>
      <c r="C2" s="69"/>
      <c r="D2" s="69"/>
    </row>
    <row r="3" spans="1:4" x14ac:dyDescent="0.25">
      <c r="A3" s="70" t="s">
        <v>166</v>
      </c>
      <c r="B3" s="70"/>
      <c r="C3" s="70"/>
      <c r="D3" s="70"/>
    </row>
    <row r="4" spans="1:4" x14ac:dyDescent="0.25">
      <c r="A4" s="14" t="s">
        <v>167</v>
      </c>
      <c r="B4" s="14" t="s">
        <v>168</v>
      </c>
      <c r="C4" s="14" t="s">
        <v>169</v>
      </c>
      <c r="D4" s="14" t="s">
        <v>170</v>
      </c>
    </row>
    <row r="5" spans="1:4" ht="90" x14ac:dyDescent="0.25">
      <c r="A5" s="15">
        <v>1</v>
      </c>
      <c r="B5" s="16" t="s">
        <v>171</v>
      </c>
      <c r="C5" s="16" t="s">
        <v>172</v>
      </c>
      <c r="D5" s="16" t="s">
        <v>173</v>
      </c>
    </row>
    <row r="6" spans="1:4" ht="30" x14ac:dyDescent="0.25">
      <c r="A6" s="15">
        <v>2</v>
      </c>
      <c r="B6" s="16" t="s">
        <v>174</v>
      </c>
      <c r="C6" s="16" t="s">
        <v>175</v>
      </c>
      <c r="D6" s="16" t="s">
        <v>176</v>
      </c>
    </row>
    <row r="7" spans="1:4" x14ac:dyDescent="0.25">
      <c r="A7" s="15">
        <v>3</v>
      </c>
      <c r="B7" s="16" t="s">
        <v>177</v>
      </c>
      <c r="C7" s="16" t="s">
        <v>175</v>
      </c>
      <c r="D7" s="16"/>
    </row>
    <row r="8" spans="1:4" ht="60" x14ac:dyDescent="0.25">
      <c r="A8" s="15">
        <v>4</v>
      </c>
      <c r="B8" s="16" t="s">
        <v>178</v>
      </c>
      <c r="C8" s="16" t="s">
        <v>179</v>
      </c>
      <c r="D8" s="16" t="s">
        <v>180</v>
      </c>
    </row>
    <row r="9" spans="1:4" ht="75" x14ac:dyDescent="0.25">
      <c r="A9" s="15">
        <v>5</v>
      </c>
      <c r="B9" s="16" t="s">
        <v>181</v>
      </c>
      <c r="C9" s="16" t="s">
        <v>182</v>
      </c>
      <c r="D9" s="16" t="s">
        <v>183</v>
      </c>
    </row>
    <row r="10" spans="1:4" ht="45" x14ac:dyDescent="0.25">
      <c r="A10" s="15">
        <v>6</v>
      </c>
      <c r="B10" s="16" t="s">
        <v>184</v>
      </c>
      <c r="C10" s="16" t="s">
        <v>185</v>
      </c>
      <c r="D10" s="16" t="s">
        <v>186</v>
      </c>
    </row>
    <row r="11" spans="1:4" ht="45" x14ac:dyDescent="0.25">
      <c r="A11" s="15">
        <v>7</v>
      </c>
      <c r="B11" s="16" t="s">
        <v>187</v>
      </c>
      <c r="C11" s="16" t="s">
        <v>185</v>
      </c>
      <c r="D11" s="16" t="s">
        <v>188</v>
      </c>
    </row>
    <row r="12" spans="1:4" ht="30" x14ac:dyDescent="0.25">
      <c r="A12" s="15">
        <v>8</v>
      </c>
      <c r="B12" s="16" t="s">
        <v>189</v>
      </c>
      <c r="C12" s="16" t="s">
        <v>185</v>
      </c>
      <c r="D12" s="16" t="s">
        <v>190</v>
      </c>
    </row>
    <row r="13" spans="1:4" ht="90" x14ac:dyDescent="0.25">
      <c r="A13" s="15">
        <v>9</v>
      </c>
      <c r="B13" s="16" t="s">
        <v>191</v>
      </c>
      <c r="C13" s="16" t="s">
        <v>192</v>
      </c>
      <c r="D13" s="16" t="s">
        <v>193</v>
      </c>
    </row>
    <row r="14" spans="1:4" x14ac:dyDescent="0.25">
      <c r="A14" s="71">
        <v>10</v>
      </c>
      <c r="B14" s="74" t="s">
        <v>194</v>
      </c>
      <c r="C14" s="75"/>
      <c r="D14" s="76"/>
    </row>
    <row r="15" spans="1:4" x14ac:dyDescent="0.25">
      <c r="A15" s="72"/>
      <c r="B15" s="16" t="s">
        <v>195</v>
      </c>
      <c r="C15" s="16"/>
      <c r="D15" s="16" t="s">
        <v>196</v>
      </c>
    </row>
    <row r="16" spans="1:4" x14ac:dyDescent="0.25">
      <c r="A16" s="72"/>
      <c r="B16" s="16" t="s">
        <v>197</v>
      </c>
      <c r="C16" s="16"/>
      <c r="D16" s="16">
        <v>0.79</v>
      </c>
    </row>
    <row r="17" spans="1:4" ht="30" x14ac:dyDescent="0.25">
      <c r="A17" s="73"/>
      <c r="B17" s="16" t="s">
        <v>198</v>
      </c>
      <c r="C17" s="16"/>
      <c r="D17" s="16" t="s">
        <v>199</v>
      </c>
    </row>
    <row r="18" spans="1:4" ht="30" x14ac:dyDescent="0.25">
      <c r="A18" s="15">
        <v>11</v>
      </c>
      <c r="B18" s="16" t="s">
        <v>200</v>
      </c>
      <c r="C18" s="16"/>
      <c r="D18" s="16" t="s">
        <v>201</v>
      </c>
    </row>
    <row r="19" spans="1:4" x14ac:dyDescent="0.25">
      <c r="A19" s="77" t="s">
        <v>202</v>
      </c>
      <c r="B19" s="77"/>
      <c r="C19" s="77"/>
      <c r="D19" s="77"/>
    </row>
    <row r="20" spans="1:4" x14ac:dyDescent="0.25">
      <c r="A20" s="17" t="s">
        <v>203</v>
      </c>
      <c r="B20" s="17"/>
      <c r="C20" s="67" t="s">
        <v>204</v>
      </c>
      <c r="D20" s="67"/>
    </row>
    <row r="21" spans="1:4" x14ac:dyDescent="0.25">
      <c r="A21" s="66" t="s">
        <v>205</v>
      </c>
      <c r="B21" s="66"/>
      <c r="C21" s="67" t="s">
        <v>206</v>
      </c>
      <c r="D21" s="67"/>
    </row>
    <row r="22" spans="1:4" x14ac:dyDescent="0.25">
      <c r="A22" s="66" t="s">
        <v>207</v>
      </c>
      <c r="B22" s="66"/>
      <c r="C22" s="67" t="s">
        <v>208</v>
      </c>
      <c r="D22" s="67"/>
    </row>
    <row r="23" spans="1:4" x14ac:dyDescent="0.25">
      <c r="A23" s="66" t="s">
        <v>209</v>
      </c>
      <c r="B23" s="66"/>
      <c r="C23" s="67" t="s">
        <v>210</v>
      </c>
      <c r="D23" s="67"/>
    </row>
    <row r="24" spans="1:4" x14ac:dyDescent="0.25">
      <c r="A24" s="66" t="s">
        <v>211</v>
      </c>
      <c r="B24" s="66"/>
      <c r="C24" s="67" t="s">
        <v>212</v>
      </c>
      <c r="D24" s="67"/>
    </row>
    <row r="25" spans="1:4" x14ac:dyDescent="0.25">
      <c r="A25" s="66" t="s">
        <v>213</v>
      </c>
      <c r="B25" s="66"/>
      <c r="C25" s="67" t="s">
        <v>214</v>
      </c>
      <c r="D25" s="67"/>
    </row>
    <row r="26" spans="1:4" x14ac:dyDescent="0.25">
      <c r="A26" s="66" t="s">
        <v>215</v>
      </c>
      <c r="B26" s="66"/>
      <c r="C26" s="67" t="s">
        <v>216</v>
      </c>
      <c r="D26" s="67"/>
    </row>
    <row r="27" spans="1:4" x14ac:dyDescent="0.25">
      <c r="A27" s="66" t="s">
        <v>217</v>
      </c>
      <c r="B27" s="66"/>
      <c r="C27" s="67" t="s">
        <v>218</v>
      </c>
      <c r="D27" s="67"/>
    </row>
    <row r="28" spans="1:4" x14ac:dyDescent="0.25">
      <c r="A28" s="66" t="s">
        <v>219</v>
      </c>
      <c r="B28" s="66"/>
      <c r="C28" s="67" t="s">
        <v>220</v>
      </c>
      <c r="D28" s="67"/>
    </row>
    <row r="29" spans="1:4" x14ac:dyDescent="0.25">
      <c r="A29" s="66" t="s">
        <v>221</v>
      </c>
      <c r="B29" s="66"/>
      <c r="C29" s="67" t="s">
        <v>222</v>
      </c>
      <c r="D29" s="67"/>
    </row>
    <row r="30" spans="1:4" x14ac:dyDescent="0.25">
      <c r="A30" s="66" t="s">
        <v>223</v>
      </c>
      <c r="B30" s="66"/>
      <c r="C30" s="67" t="s">
        <v>224</v>
      </c>
      <c r="D30" s="67"/>
    </row>
    <row r="31" spans="1:4" ht="28.5" customHeight="1" x14ac:dyDescent="0.25">
      <c r="A31" s="68" t="s">
        <v>225</v>
      </c>
      <c r="B31" s="68"/>
      <c r="C31" s="65" t="s">
        <v>226</v>
      </c>
      <c r="D31" s="65"/>
    </row>
    <row r="32" spans="1:4" x14ac:dyDescent="0.25">
      <c r="A32" s="64" t="s">
        <v>227</v>
      </c>
      <c r="B32" s="64"/>
      <c r="C32" s="65" t="s">
        <v>228</v>
      </c>
      <c r="D32" s="65"/>
    </row>
    <row r="33" spans="1:4" x14ac:dyDescent="0.25">
      <c r="A33" s="64" t="s">
        <v>229</v>
      </c>
      <c r="B33" s="64"/>
      <c r="C33" s="65" t="s">
        <v>230</v>
      </c>
      <c r="D33" s="65"/>
    </row>
  </sheetData>
  <mergeCells count="33">
    <mergeCell ref="A23:B23"/>
    <mergeCell ref="C23:D23"/>
    <mergeCell ref="C1:D1"/>
    <mergeCell ref="A2:D2"/>
    <mergeCell ref="A3:D3"/>
    <mergeCell ref="A14:A17"/>
    <mergeCell ref="B14:D14"/>
    <mergeCell ref="A19:D19"/>
    <mergeCell ref="C20:D20"/>
    <mergeCell ref="A21:B21"/>
    <mergeCell ref="C21:D21"/>
    <mergeCell ref="A22:B22"/>
    <mergeCell ref="C22:D22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3:B33"/>
    <mergeCell ref="C33:D33"/>
    <mergeCell ref="A30:B30"/>
    <mergeCell ref="C30:D30"/>
    <mergeCell ref="A31:B31"/>
    <mergeCell ref="C31:D31"/>
    <mergeCell ref="A32:B32"/>
    <mergeCell ref="C32:D32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49"/>
  <sheetViews>
    <sheetView topLeftCell="A127" workbookViewId="0">
      <selection activeCell="A5" sqref="A5:E5"/>
    </sheetView>
  </sheetViews>
  <sheetFormatPr defaultRowHeight="15" x14ac:dyDescent="0.25"/>
  <cols>
    <col min="1" max="1" width="5.140625" customWidth="1"/>
    <col min="2" max="2" width="12.28515625" customWidth="1"/>
    <col min="3" max="3" width="41.5703125" style="33" customWidth="1"/>
    <col min="4" max="4" width="39.28515625" style="11" customWidth="1"/>
    <col min="5" max="5" width="35.42578125" customWidth="1"/>
  </cols>
  <sheetData>
    <row r="1" spans="1:12" s="19" customFormat="1" ht="15.75" customHeight="1" x14ac:dyDescent="0.25">
      <c r="A1" s="47" t="s">
        <v>231</v>
      </c>
      <c r="B1" s="47"/>
      <c r="C1" s="32"/>
      <c r="D1" s="48" t="s">
        <v>232</v>
      </c>
      <c r="E1" s="48"/>
      <c r="F1" s="48"/>
      <c r="G1" s="20"/>
      <c r="H1" s="20"/>
      <c r="I1" s="20"/>
    </row>
    <row r="2" spans="1:12" s="19" customFormat="1" ht="33.75" customHeight="1" x14ac:dyDescent="0.25">
      <c r="A2" s="48" t="s">
        <v>233</v>
      </c>
      <c r="B2" s="48"/>
      <c r="C2" s="48"/>
      <c r="D2" s="49" t="s">
        <v>234</v>
      </c>
      <c r="E2" s="49"/>
      <c r="F2" s="49"/>
      <c r="G2" s="20"/>
      <c r="H2" s="20"/>
      <c r="I2" s="20"/>
    </row>
    <row r="3" spans="1:12" s="19" customFormat="1" ht="15.75" customHeight="1" x14ac:dyDescent="0.25">
      <c r="A3" s="48" t="s">
        <v>235</v>
      </c>
      <c r="B3" s="48"/>
      <c r="C3" s="48"/>
      <c r="D3" s="48" t="s">
        <v>236</v>
      </c>
      <c r="E3" s="48"/>
      <c r="F3" s="48"/>
      <c r="G3" s="20"/>
      <c r="H3" s="20"/>
      <c r="I3" s="20"/>
      <c r="L3" s="21"/>
    </row>
    <row r="4" spans="1:12" s="19" customFormat="1" ht="15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22"/>
      <c r="K4" s="22"/>
      <c r="L4" s="22"/>
    </row>
    <row r="5" spans="1:12" s="19" customFormat="1" ht="28.5" customHeight="1" x14ac:dyDescent="0.2">
      <c r="A5" s="55" t="s">
        <v>242</v>
      </c>
      <c r="B5" s="55"/>
      <c r="C5" s="55"/>
      <c r="D5" s="55"/>
      <c r="E5" s="55"/>
      <c r="F5" s="30"/>
      <c r="G5" s="30"/>
      <c r="H5" s="30"/>
      <c r="I5" s="30"/>
      <c r="J5" s="31"/>
      <c r="K5" s="31"/>
      <c r="L5" s="31"/>
    </row>
    <row r="6" spans="1:12" s="42" customFormat="1" ht="84.75" customHeight="1" x14ac:dyDescent="0.25">
      <c r="A6" s="39" t="s">
        <v>0</v>
      </c>
      <c r="B6" s="39" t="s">
        <v>243</v>
      </c>
      <c r="C6" s="39" t="s">
        <v>1</v>
      </c>
      <c r="D6" s="40" t="s">
        <v>2</v>
      </c>
      <c r="E6" s="41" t="s">
        <v>255</v>
      </c>
    </row>
    <row r="7" spans="1:12" x14ac:dyDescent="0.25">
      <c r="A7" s="1">
        <v>1</v>
      </c>
      <c r="B7" s="59" t="s">
        <v>248</v>
      </c>
      <c r="C7" s="1" t="s">
        <v>3</v>
      </c>
      <c r="D7" s="2" t="s">
        <v>4</v>
      </c>
      <c r="E7" s="3">
        <v>100.67</v>
      </c>
    </row>
    <row r="8" spans="1:12" x14ac:dyDescent="0.25">
      <c r="A8" s="1">
        <v>2</v>
      </c>
      <c r="B8" s="60"/>
      <c r="C8" s="1"/>
      <c r="D8" s="2" t="s">
        <v>5</v>
      </c>
      <c r="E8" s="3">
        <v>50.33</v>
      </c>
    </row>
    <row r="9" spans="1:12" x14ac:dyDescent="0.25">
      <c r="A9" s="1">
        <v>3</v>
      </c>
      <c r="B9" s="60"/>
      <c r="C9" s="1"/>
      <c r="D9" s="2" t="s">
        <v>6</v>
      </c>
      <c r="E9" s="3">
        <v>440.67</v>
      </c>
    </row>
    <row r="10" spans="1:12" x14ac:dyDescent="0.25">
      <c r="A10" s="1">
        <v>4</v>
      </c>
      <c r="B10" s="60"/>
      <c r="C10" s="1"/>
      <c r="D10" s="2" t="s">
        <v>7</v>
      </c>
      <c r="E10" s="3">
        <v>50.33</v>
      </c>
    </row>
    <row r="11" spans="1:12" x14ac:dyDescent="0.25">
      <c r="A11" s="1">
        <v>8</v>
      </c>
      <c r="B11" s="60"/>
      <c r="C11" s="1"/>
      <c r="D11" s="2" t="s">
        <v>3</v>
      </c>
      <c r="E11" s="3">
        <v>108.67</v>
      </c>
    </row>
    <row r="12" spans="1:12" x14ac:dyDescent="0.25">
      <c r="A12" s="1">
        <v>12</v>
      </c>
      <c r="B12" s="60"/>
      <c r="C12" s="1" t="s">
        <v>8</v>
      </c>
      <c r="D12" s="2" t="s">
        <v>9</v>
      </c>
      <c r="E12" s="3">
        <v>223.67</v>
      </c>
    </row>
    <row r="13" spans="1:12" ht="18" customHeight="1" x14ac:dyDescent="0.25">
      <c r="A13" s="1">
        <v>22</v>
      </c>
      <c r="B13" s="60"/>
      <c r="C13" s="5" t="s">
        <v>10</v>
      </c>
      <c r="D13" s="4" t="s">
        <v>11</v>
      </c>
      <c r="E13" s="3">
        <v>970.03</v>
      </c>
    </row>
    <row r="14" spans="1:12" ht="15" customHeight="1" x14ac:dyDescent="0.25">
      <c r="A14" s="1">
        <v>29</v>
      </c>
      <c r="B14" s="60"/>
      <c r="C14" s="5" t="s">
        <v>12</v>
      </c>
      <c r="D14" s="4" t="s">
        <v>13</v>
      </c>
      <c r="E14" s="3">
        <v>80</v>
      </c>
    </row>
    <row r="15" spans="1:12" ht="15" customHeight="1" x14ac:dyDescent="0.25">
      <c r="A15" s="1">
        <v>30</v>
      </c>
      <c r="B15" s="60"/>
      <c r="C15" s="5"/>
      <c r="D15" s="6" t="s">
        <v>14</v>
      </c>
      <c r="E15" s="3">
        <v>20.67</v>
      </c>
    </row>
    <row r="16" spans="1:12" ht="14.25" customHeight="1" x14ac:dyDescent="0.25">
      <c r="A16" s="1">
        <v>32</v>
      </c>
      <c r="B16" s="60"/>
      <c r="C16" s="5"/>
      <c r="D16" s="4" t="s">
        <v>15</v>
      </c>
      <c r="E16" s="3">
        <v>740</v>
      </c>
    </row>
    <row r="17" spans="1:5" ht="15.75" x14ac:dyDescent="0.25">
      <c r="A17" s="1">
        <v>35</v>
      </c>
      <c r="B17" s="60"/>
      <c r="C17" s="5"/>
      <c r="D17" s="4" t="s">
        <v>16</v>
      </c>
      <c r="E17" s="3">
        <v>20.76</v>
      </c>
    </row>
    <row r="18" spans="1:5" ht="15.75" x14ac:dyDescent="0.25">
      <c r="A18" s="1">
        <v>38</v>
      </c>
      <c r="B18" s="60"/>
      <c r="C18" s="5" t="s">
        <v>17</v>
      </c>
      <c r="D18" s="4" t="s">
        <v>18</v>
      </c>
      <c r="E18" s="3">
        <v>180.87</v>
      </c>
    </row>
    <row r="19" spans="1:5" ht="15.75" x14ac:dyDescent="0.25">
      <c r="A19" s="1">
        <v>43</v>
      </c>
      <c r="B19" s="60"/>
      <c r="C19" s="5"/>
      <c r="D19" s="4" t="s">
        <v>17</v>
      </c>
      <c r="E19" s="3">
        <v>20.67</v>
      </c>
    </row>
    <row r="20" spans="1:5" ht="15.75" x14ac:dyDescent="0.25">
      <c r="A20" s="1">
        <v>48</v>
      </c>
      <c r="B20" s="60"/>
      <c r="C20" s="5" t="s">
        <v>19</v>
      </c>
      <c r="D20" s="4" t="s">
        <v>19</v>
      </c>
      <c r="E20" s="3">
        <v>500</v>
      </c>
    </row>
    <row r="21" spans="1:5" ht="15.75" x14ac:dyDescent="0.25">
      <c r="A21" s="1">
        <v>51</v>
      </c>
      <c r="B21" s="60"/>
      <c r="C21" s="5" t="s">
        <v>20</v>
      </c>
      <c r="D21" s="4" t="s">
        <v>21</v>
      </c>
      <c r="E21" s="3">
        <v>80.61</v>
      </c>
    </row>
    <row r="22" spans="1:5" ht="15.75" x14ac:dyDescent="0.25">
      <c r="A22" s="1">
        <v>52</v>
      </c>
      <c r="B22" s="60"/>
      <c r="C22" s="5"/>
      <c r="D22" s="4" t="s">
        <v>20</v>
      </c>
      <c r="E22" s="3">
        <v>360</v>
      </c>
    </row>
    <row r="23" spans="1:5" s="9" customFormat="1" ht="15.75" x14ac:dyDescent="0.25">
      <c r="A23" s="7"/>
      <c r="B23" s="8"/>
      <c r="C23" s="34" t="s">
        <v>22</v>
      </c>
      <c r="D23" s="37"/>
      <c r="E23" s="38">
        <f>SUM(E7:E22)</f>
        <v>3947.9500000000003</v>
      </c>
    </row>
    <row r="24" spans="1:5" ht="15.75" x14ac:dyDescent="0.25">
      <c r="A24" s="5">
        <v>1</v>
      </c>
      <c r="B24" s="61" t="s">
        <v>247</v>
      </c>
      <c r="C24" s="5" t="s">
        <v>23</v>
      </c>
      <c r="D24" s="4" t="s">
        <v>24</v>
      </c>
      <c r="E24" s="3">
        <v>240.08</v>
      </c>
    </row>
    <row r="25" spans="1:5" ht="15.75" x14ac:dyDescent="0.25">
      <c r="A25" s="5">
        <v>5</v>
      </c>
      <c r="B25" s="62"/>
      <c r="C25" s="5"/>
      <c r="D25" s="4" t="s">
        <v>25</v>
      </c>
      <c r="E25" s="3">
        <v>320</v>
      </c>
    </row>
    <row r="26" spans="1:5" ht="15.75" x14ac:dyDescent="0.25">
      <c r="A26" s="5">
        <v>7</v>
      </c>
      <c r="B26" s="60"/>
      <c r="C26" s="5"/>
      <c r="D26" s="4" t="s">
        <v>26</v>
      </c>
      <c r="E26" s="3">
        <v>390.33</v>
      </c>
    </row>
    <row r="27" spans="1:5" ht="15.75" x14ac:dyDescent="0.25">
      <c r="A27" s="5">
        <v>8</v>
      </c>
      <c r="B27" s="60"/>
      <c r="C27" s="5"/>
      <c r="D27" s="4" t="s">
        <v>27</v>
      </c>
      <c r="E27" s="3">
        <v>250.4</v>
      </c>
    </row>
    <row r="28" spans="1:5" ht="15.75" x14ac:dyDescent="0.25">
      <c r="A28" s="5">
        <v>16</v>
      </c>
      <c r="B28" s="60"/>
      <c r="C28" s="5"/>
      <c r="D28" s="4" t="s">
        <v>28</v>
      </c>
      <c r="E28" s="3">
        <v>10.33</v>
      </c>
    </row>
    <row r="29" spans="1:5" ht="15.75" x14ac:dyDescent="0.25">
      <c r="A29" s="5">
        <v>18</v>
      </c>
      <c r="B29" s="60"/>
      <c r="C29" s="5"/>
      <c r="D29" s="4" t="s">
        <v>29</v>
      </c>
      <c r="E29" s="3">
        <v>1331.33</v>
      </c>
    </row>
    <row r="30" spans="1:5" ht="15.75" x14ac:dyDescent="0.25">
      <c r="A30" s="5">
        <v>22</v>
      </c>
      <c r="B30" s="60"/>
      <c r="C30" s="5"/>
      <c r="D30" s="4" t="s">
        <v>30</v>
      </c>
      <c r="E30" s="3">
        <v>260.39999999999998</v>
      </c>
    </row>
    <row r="31" spans="1:5" ht="15.75" x14ac:dyDescent="0.25">
      <c r="A31" s="5">
        <v>23</v>
      </c>
      <c r="B31" s="60"/>
      <c r="C31" s="5"/>
      <c r="D31" s="4" t="s">
        <v>31</v>
      </c>
      <c r="E31" s="3">
        <v>201.33</v>
      </c>
    </row>
    <row r="32" spans="1:5" ht="31.5" x14ac:dyDescent="0.25">
      <c r="A32" s="5">
        <v>38</v>
      </c>
      <c r="B32" s="60"/>
      <c r="C32" s="5"/>
      <c r="D32" s="4" t="s">
        <v>32</v>
      </c>
      <c r="E32" s="3">
        <v>160</v>
      </c>
    </row>
    <row r="33" spans="1:5" ht="15.75" x14ac:dyDescent="0.25">
      <c r="A33" s="5">
        <v>39</v>
      </c>
      <c r="B33" s="60"/>
      <c r="C33" s="5"/>
      <c r="D33" s="4" t="s">
        <v>33</v>
      </c>
      <c r="E33" s="3">
        <v>50.21</v>
      </c>
    </row>
    <row r="34" spans="1:5" ht="15.75" x14ac:dyDescent="0.25">
      <c r="A34" s="5">
        <v>49</v>
      </c>
      <c r="B34" s="63"/>
      <c r="C34" s="5" t="s">
        <v>34</v>
      </c>
      <c r="D34" s="4" t="s">
        <v>35</v>
      </c>
      <c r="E34" s="3">
        <v>730.27</v>
      </c>
    </row>
    <row r="35" spans="1:5" s="11" customFormat="1" ht="15.75" x14ac:dyDescent="0.25">
      <c r="A35" s="4"/>
      <c r="B35" s="10"/>
      <c r="C35" s="34" t="s">
        <v>22</v>
      </c>
      <c r="D35" s="35"/>
      <c r="E35" s="36">
        <f>SUM(E24:E34)</f>
        <v>3944.6800000000003</v>
      </c>
    </row>
    <row r="36" spans="1:5" ht="15.75" x14ac:dyDescent="0.25">
      <c r="A36" s="5">
        <v>1</v>
      </c>
      <c r="B36" s="57" t="s">
        <v>244</v>
      </c>
      <c r="C36" s="5" t="s">
        <v>36</v>
      </c>
      <c r="D36" s="4" t="s">
        <v>37</v>
      </c>
      <c r="E36" s="3">
        <v>160</v>
      </c>
    </row>
    <row r="37" spans="1:5" ht="15.75" x14ac:dyDescent="0.25">
      <c r="A37" s="5">
        <v>2</v>
      </c>
      <c r="B37" s="50"/>
      <c r="C37" s="5"/>
      <c r="D37" s="4" t="s">
        <v>38</v>
      </c>
      <c r="E37" s="3">
        <v>600.66999999999996</v>
      </c>
    </row>
    <row r="38" spans="1:5" ht="15.75" x14ac:dyDescent="0.25">
      <c r="A38" s="5">
        <v>6</v>
      </c>
      <c r="B38" s="50"/>
      <c r="C38" s="5"/>
      <c r="D38" s="4" t="s">
        <v>39</v>
      </c>
      <c r="E38" s="3">
        <v>490.33</v>
      </c>
    </row>
    <row r="39" spans="1:5" ht="15.75" x14ac:dyDescent="0.25">
      <c r="A39" s="5">
        <v>8</v>
      </c>
      <c r="B39" s="50"/>
      <c r="C39" s="5" t="s">
        <v>40</v>
      </c>
      <c r="D39" s="4" t="s">
        <v>41</v>
      </c>
      <c r="E39" s="3">
        <v>60.47</v>
      </c>
    </row>
    <row r="40" spans="1:5" ht="15.75" x14ac:dyDescent="0.25">
      <c r="A40" s="5">
        <v>9</v>
      </c>
      <c r="B40" s="50"/>
      <c r="C40" s="5"/>
      <c r="D40" s="4" t="s">
        <v>42</v>
      </c>
      <c r="E40" s="3">
        <v>319.10000000000002</v>
      </c>
    </row>
    <row r="41" spans="1:5" ht="15.75" x14ac:dyDescent="0.25">
      <c r="A41" s="5">
        <v>11</v>
      </c>
      <c r="B41" s="50"/>
      <c r="C41" s="5"/>
      <c r="D41" s="4" t="s">
        <v>43</v>
      </c>
      <c r="E41" s="3">
        <v>8</v>
      </c>
    </row>
    <row r="42" spans="1:5" ht="15.75" x14ac:dyDescent="0.25">
      <c r="A42" s="5">
        <v>12</v>
      </c>
      <c r="B42" s="50"/>
      <c r="C42" s="5"/>
      <c r="D42" s="4" t="s">
        <v>44</v>
      </c>
      <c r="E42" s="3">
        <v>2.67</v>
      </c>
    </row>
    <row r="43" spans="1:5" ht="15.75" x14ac:dyDescent="0.25">
      <c r="A43" s="5">
        <v>16</v>
      </c>
      <c r="B43" s="50"/>
      <c r="C43" s="5"/>
      <c r="D43" s="4" t="s">
        <v>45</v>
      </c>
      <c r="E43" s="3">
        <v>303.48</v>
      </c>
    </row>
    <row r="44" spans="1:5" ht="15.75" x14ac:dyDescent="0.25">
      <c r="A44" s="5">
        <v>20</v>
      </c>
      <c r="B44" s="50"/>
      <c r="C44" s="5"/>
      <c r="D44" s="4" t="s">
        <v>46</v>
      </c>
      <c r="E44" s="3">
        <v>20.77</v>
      </c>
    </row>
    <row r="45" spans="1:5" ht="15.75" x14ac:dyDescent="0.25">
      <c r="A45" s="5">
        <v>21</v>
      </c>
      <c r="B45" s="50"/>
      <c r="C45" s="5"/>
      <c r="D45" s="4" t="s">
        <v>47</v>
      </c>
      <c r="E45" s="3">
        <v>80.67</v>
      </c>
    </row>
    <row r="46" spans="1:5" ht="15.75" x14ac:dyDescent="0.25">
      <c r="A46" s="5">
        <v>25</v>
      </c>
      <c r="B46" s="50"/>
      <c r="C46" s="5" t="s">
        <v>48</v>
      </c>
      <c r="D46" s="4" t="s">
        <v>48</v>
      </c>
      <c r="E46" s="3">
        <v>120.33</v>
      </c>
    </row>
    <row r="47" spans="1:5" ht="15.75" x14ac:dyDescent="0.25">
      <c r="A47" s="5">
        <v>27</v>
      </c>
      <c r="B47" s="50"/>
      <c r="C47" s="5"/>
      <c r="D47" s="4" t="s">
        <v>49</v>
      </c>
      <c r="E47" s="3">
        <v>210.33</v>
      </c>
    </row>
    <row r="48" spans="1:5" ht="15.75" x14ac:dyDescent="0.25">
      <c r="A48" s="5">
        <v>28</v>
      </c>
      <c r="B48" s="50"/>
      <c r="C48" s="5"/>
      <c r="D48" s="4" t="s">
        <v>50</v>
      </c>
      <c r="E48" s="3">
        <v>10.74</v>
      </c>
    </row>
    <row r="49" spans="1:5" ht="15.75" x14ac:dyDescent="0.25">
      <c r="A49" s="5">
        <v>29</v>
      </c>
      <c r="B49" s="50"/>
      <c r="C49" s="5"/>
      <c r="D49" s="4" t="s">
        <v>51</v>
      </c>
      <c r="E49" s="3">
        <v>20</v>
      </c>
    </row>
    <row r="50" spans="1:5" ht="15.75" x14ac:dyDescent="0.25">
      <c r="A50" s="5">
        <v>31</v>
      </c>
      <c r="B50" s="50"/>
      <c r="C50" s="5"/>
      <c r="D50" s="4" t="s">
        <v>52</v>
      </c>
      <c r="E50" s="3">
        <v>180.4</v>
      </c>
    </row>
    <row r="51" spans="1:5" ht="15.75" x14ac:dyDescent="0.25">
      <c r="A51" s="5">
        <v>33</v>
      </c>
      <c r="B51" s="50"/>
      <c r="C51" s="5" t="s">
        <v>53</v>
      </c>
      <c r="D51" s="4" t="s">
        <v>54</v>
      </c>
      <c r="E51" s="3">
        <v>60</v>
      </c>
    </row>
    <row r="52" spans="1:5" ht="15.75" x14ac:dyDescent="0.25">
      <c r="A52" s="5">
        <v>38</v>
      </c>
      <c r="B52" s="50"/>
      <c r="C52" s="5"/>
      <c r="D52" s="4" t="s">
        <v>55</v>
      </c>
      <c r="E52" s="3">
        <v>160.66999999999999</v>
      </c>
    </row>
    <row r="53" spans="1:5" ht="15.75" x14ac:dyDescent="0.25">
      <c r="A53" s="5">
        <v>40</v>
      </c>
      <c r="B53" s="50"/>
      <c r="C53" s="5"/>
      <c r="D53" s="4" t="s">
        <v>56</v>
      </c>
      <c r="E53" s="3">
        <v>80.760000000000005</v>
      </c>
    </row>
    <row r="54" spans="1:5" ht="15.75" x14ac:dyDescent="0.25">
      <c r="A54" s="5">
        <v>44</v>
      </c>
      <c r="B54" s="50"/>
      <c r="C54" s="5"/>
      <c r="D54" s="4" t="s">
        <v>57</v>
      </c>
      <c r="E54" s="3">
        <v>100.92</v>
      </c>
    </row>
    <row r="55" spans="1:5" ht="15.75" x14ac:dyDescent="0.25">
      <c r="A55" s="5">
        <v>48</v>
      </c>
      <c r="B55" s="58"/>
      <c r="C55" s="5" t="s">
        <v>58</v>
      </c>
      <c r="D55" s="4" t="s">
        <v>59</v>
      </c>
      <c r="E55" s="3">
        <v>93.61</v>
      </c>
    </row>
    <row r="56" spans="1:5" s="11" customFormat="1" ht="15.75" x14ac:dyDescent="0.25">
      <c r="A56" s="4"/>
      <c r="B56" s="10"/>
      <c r="C56" s="34" t="s">
        <v>22</v>
      </c>
      <c r="D56" s="35"/>
      <c r="E56" s="36">
        <f>SUM(E36:E55)</f>
        <v>3083.9200000000005</v>
      </c>
    </row>
    <row r="57" spans="1:5" ht="15.75" x14ac:dyDescent="0.25">
      <c r="A57" s="5">
        <v>2</v>
      </c>
      <c r="B57" s="50" t="s">
        <v>245</v>
      </c>
      <c r="C57" s="5" t="s">
        <v>60</v>
      </c>
      <c r="D57" s="4" t="s">
        <v>60</v>
      </c>
      <c r="E57" s="3">
        <v>20</v>
      </c>
    </row>
    <row r="58" spans="1:5" ht="15.75" x14ac:dyDescent="0.25">
      <c r="A58" s="5">
        <v>3</v>
      </c>
      <c r="B58" s="50"/>
      <c r="C58" s="5"/>
      <c r="D58" s="4" t="s">
        <v>61</v>
      </c>
      <c r="E58" s="3">
        <v>50.33</v>
      </c>
    </row>
    <row r="59" spans="1:5" ht="15.75" x14ac:dyDescent="0.25">
      <c r="A59" s="5">
        <v>4</v>
      </c>
      <c r="B59" s="50"/>
      <c r="C59" s="5"/>
      <c r="D59" s="4" t="s">
        <v>62</v>
      </c>
      <c r="E59" s="3">
        <v>100</v>
      </c>
    </row>
    <row r="60" spans="1:5" ht="15.75" x14ac:dyDescent="0.25">
      <c r="A60" s="5">
        <v>6</v>
      </c>
      <c r="B60" s="50"/>
      <c r="C60" s="5" t="s">
        <v>63</v>
      </c>
      <c r="D60" s="4" t="s">
        <v>64</v>
      </c>
      <c r="E60" s="3">
        <v>116.67</v>
      </c>
    </row>
    <row r="61" spans="1:5" ht="15.75" x14ac:dyDescent="0.25">
      <c r="A61" s="5">
        <v>7</v>
      </c>
      <c r="B61" s="50"/>
      <c r="C61" s="5"/>
      <c r="D61" s="4" t="s">
        <v>63</v>
      </c>
      <c r="E61" s="3">
        <v>50.33</v>
      </c>
    </row>
    <row r="62" spans="1:5" ht="15.75" x14ac:dyDescent="0.25">
      <c r="A62" s="5">
        <v>10</v>
      </c>
      <c r="B62" s="50"/>
      <c r="C62" s="5"/>
      <c r="D62" s="4" t="s">
        <v>65</v>
      </c>
      <c r="E62" s="3">
        <v>80.59</v>
      </c>
    </row>
    <row r="63" spans="1:5" ht="15.75" x14ac:dyDescent="0.25">
      <c r="A63" s="5">
        <v>12</v>
      </c>
      <c r="B63" s="50"/>
      <c r="C63" s="5"/>
      <c r="D63" s="4" t="s">
        <v>66</v>
      </c>
      <c r="E63" s="3">
        <v>80.59</v>
      </c>
    </row>
    <row r="64" spans="1:5" ht="15.75" x14ac:dyDescent="0.25">
      <c r="A64" s="5">
        <v>13</v>
      </c>
      <c r="B64" s="50"/>
      <c r="C64" s="5" t="s">
        <v>67</v>
      </c>
      <c r="D64" s="4" t="s">
        <v>68</v>
      </c>
      <c r="E64" s="3">
        <v>520.42999999999995</v>
      </c>
    </row>
    <row r="65" spans="1:5" ht="15.75" x14ac:dyDescent="0.25">
      <c r="A65" s="5">
        <v>16</v>
      </c>
      <c r="B65" s="50"/>
      <c r="C65" s="5"/>
      <c r="D65" s="4" t="s">
        <v>67</v>
      </c>
      <c r="E65" s="3">
        <v>450.67</v>
      </c>
    </row>
    <row r="66" spans="1:5" ht="15.75" x14ac:dyDescent="0.25">
      <c r="A66" s="5">
        <v>17</v>
      </c>
      <c r="B66" s="50"/>
      <c r="C66" s="5"/>
      <c r="D66" s="4" t="s">
        <v>69</v>
      </c>
      <c r="E66" s="3">
        <v>160</v>
      </c>
    </row>
    <row r="67" spans="1:5" ht="15.75" x14ac:dyDescent="0.25">
      <c r="A67" s="5">
        <v>18</v>
      </c>
      <c r="B67" s="50"/>
      <c r="C67" s="5"/>
      <c r="D67" s="4" t="s">
        <v>70</v>
      </c>
      <c r="E67" s="3">
        <v>280</v>
      </c>
    </row>
    <row r="68" spans="1:5" ht="15.75" x14ac:dyDescent="0.25">
      <c r="A68" s="5">
        <v>20</v>
      </c>
      <c r="B68" s="50"/>
      <c r="C68" s="5"/>
      <c r="D68" s="4" t="s">
        <v>71</v>
      </c>
      <c r="E68" s="3">
        <v>50</v>
      </c>
    </row>
    <row r="69" spans="1:5" ht="15.75" x14ac:dyDescent="0.25">
      <c r="A69" s="5">
        <v>28</v>
      </c>
      <c r="B69" s="50"/>
      <c r="C69" s="5" t="s">
        <v>72</v>
      </c>
      <c r="D69" s="4" t="s">
        <v>72</v>
      </c>
      <c r="E69" s="3">
        <v>30.33</v>
      </c>
    </row>
    <row r="70" spans="1:5" ht="15.75" x14ac:dyDescent="0.25">
      <c r="A70" s="5">
        <v>30</v>
      </c>
      <c r="B70" s="50"/>
      <c r="C70" s="5"/>
      <c r="D70" s="4" t="s">
        <v>73</v>
      </c>
      <c r="E70" s="3">
        <v>10</v>
      </c>
    </row>
    <row r="71" spans="1:5" ht="15.75" x14ac:dyDescent="0.25">
      <c r="A71" s="5">
        <v>32</v>
      </c>
      <c r="B71" s="50"/>
      <c r="C71" s="5"/>
      <c r="D71" s="4" t="s">
        <v>74</v>
      </c>
      <c r="E71" s="3">
        <v>30.33</v>
      </c>
    </row>
    <row r="72" spans="1:5" ht="15.75" x14ac:dyDescent="0.25">
      <c r="A72" s="5">
        <v>35</v>
      </c>
      <c r="B72" s="50"/>
      <c r="C72" s="5"/>
      <c r="D72" s="4" t="s">
        <v>75</v>
      </c>
      <c r="E72" s="3">
        <v>60.67</v>
      </c>
    </row>
    <row r="73" spans="1:5" ht="15.75" x14ac:dyDescent="0.25">
      <c r="A73" s="5">
        <v>36</v>
      </c>
      <c r="B73" s="50"/>
      <c r="C73" s="5"/>
      <c r="D73" s="4" t="s">
        <v>76</v>
      </c>
      <c r="E73" s="3">
        <v>30.33</v>
      </c>
    </row>
    <row r="74" spans="1:5" ht="15.75" x14ac:dyDescent="0.25">
      <c r="A74" s="5">
        <v>37</v>
      </c>
      <c r="B74" s="50"/>
      <c r="C74" s="5"/>
      <c r="D74" s="4" t="s">
        <v>77</v>
      </c>
      <c r="E74" s="3">
        <v>103.95</v>
      </c>
    </row>
    <row r="75" spans="1:5" ht="15.75" x14ac:dyDescent="0.25">
      <c r="A75" s="5">
        <v>41</v>
      </c>
      <c r="B75" s="50"/>
      <c r="C75" s="5"/>
      <c r="D75" s="4" t="s">
        <v>78</v>
      </c>
      <c r="E75" s="3">
        <v>30.33</v>
      </c>
    </row>
    <row r="76" spans="1:5" ht="15.75" x14ac:dyDescent="0.25">
      <c r="A76" s="5">
        <v>42</v>
      </c>
      <c r="B76" s="50"/>
      <c r="C76" s="5" t="s">
        <v>79</v>
      </c>
      <c r="D76" s="4" t="s">
        <v>79</v>
      </c>
      <c r="E76" s="3">
        <v>503.47</v>
      </c>
    </row>
    <row r="77" spans="1:5" ht="15.75" x14ac:dyDescent="0.25">
      <c r="A77" s="5">
        <v>43</v>
      </c>
      <c r="B77" s="50"/>
      <c r="C77" s="5"/>
      <c r="D77" s="4" t="s">
        <v>80</v>
      </c>
      <c r="E77" s="3">
        <v>506.96</v>
      </c>
    </row>
    <row r="78" spans="1:5" ht="15.75" x14ac:dyDescent="0.25">
      <c r="A78" s="5">
        <v>44</v>
      </c>
      <c r="B78" s="50"/>
      <c r="C78" s="5"/>
      <c r="D78" s="4" t="s">
        <v>81</v>
      </c>
      <c r="E78" s="3">
        <v>306.67</v>
      </c>
    </row>
    <row r="79" spans="1:5" ht="15.75" x14ac:dyDescent="0.25">
      <c r="A79" s="5">
        <v>49</v>
      </c>
      <c r="B79" s="50"/>
      <c r="C79" s="5"/>
      <c r="D79" s="4" t="s">
        <v>82</v>
      </c>
      <c r="E79" s="3">
        <v>100.67</v>
      </c>
    </row>
    <row r="80" spans="1:5" s="11" customFormat="1" ht="15.75" x14ac:dyDescent="0.25">
      <c r="A80" s="4"/>
      <c r="B80" s="10"/>
      <c r="C80" s="34" t="s">
        <v>22</v>
      </c>
      <c r="D80" s="35"/>
      <c r="E80" s="36">
        <f>SUM(E57:E79)</f>
        <v>3673.3199999999997</v>
      </c>
    </row>
    <row r="81" spans="1:5" ht="15.75" x14ac:dyDescent="0.25">
      <c r="A81" s="5">
        <v>1</v>
      </c>
      <c r="B81" s="51" t="s">
        <v>246</v>
      </c>
      <c r="C81" s="5" t="s">
        <v>83</v>
      </c>
      <c r="D81" s="4" t="s">
        <v>83</v>
      </c>
      <c r="E81" s="3">
        <v>20.47</v>
      </c>
    </row>
    <row r="82" spans="1:5" ht="15.75" x14ac:dyDescent="0.25">
      <c r="A82" s="5">
        <v>2</v>
      </c>
      <c r="B82" s="51"/>
      <c r="C82" s="5" t="s">
        <v>84</v>
      </c>
      <c r="D82" s="4" t="s">
        <v>85</v>
      </c>
      <c r="E82" s="3">
        <v>50.33</v>
      </c>
    </row>
    <row r="83" spans="1:5" ht="15.75" x14ac:dyDescent="0.25">
      <c r="A83" s="5">
        <v>3</v>
      </c>
      <c r="B83" s="51"/>
      <c r="C83" s="5"/>
      <c r="D83" s="4" t="s">
        <v>86</v>
      </c>
      <c r="E83" s="3">
        <v>50.67</v>
      </c>
    </row>
    <row r="84" spans="1:5" ht="15.75" x14ac:dyDescent="0.25">
      <c r="A84" s="5">
        <v>9</v>
      </c>
      <c r="B84" s="51"/>
      <c r="C84" s="5" t="s">
        <v>87</v>
      </c>
      <c r="D84" s="4" t="s">
        <v>88</v>
      </c>
      <c r="E84" s="3" t="s">
        <v>259</v>
      </c>
    </row>
    <row r="85" spans="1:5" ht="15.75" x14ac:dyDescent="0.25">
      <c r="A85" s="5">
        <v>12</v>
      </c>
      <c r="B85" s="51"/>
      <c r="C85" s="5"/>
      <c r="D85" s="4" t="s">
        <v>90</v>
      </c>
      <c r="E85" s="3">
        <v>100.67</v>
      </c>
    </row>
    <row r="86" spans="1:5" ht="15.75" x14ac:dyDescent="0.25">
      <c r="A86" s="5">
        <v>14</v>
      </c>
      <c r="B86" s="51"/>
      <c r="C86" s="5"/>
      <c r="D86" s="4" t="s">
        <v>91</v>
      </c>
      <c r="E86" s="3">
        <v>60.87</v>
      </c>
    </row>
    <row r="87" spans="1:5" ht="15.75" x14ac:dyDescent="0.25">
      <c r="A87" s="5">
        <v>22</v>
      </c>
      <c r="B87" s="51"/>
      <c r="C87" s="5"/>
      <c r="D87" s="4" t="s">
        <v>92</v>
      </c>
      <c r="E87" s="3">
        <v>182.4</v>
      </c>
    </row>
    <row r="88" spans="1:5" ht="15.75" x14ac:dyDescent="0.25">
      <c r="A88" s="5">
        <v>25</v>
      </c>
      <c r="B88" s="51"/>
      <c r="C88" s="5" t="s">
        <v>93</v>
      </c>
      <c r="D88" s="4" t="s">
        <v>94</v>
      </c>
      <c r="E88" s="3">
        <v>240</v>
      </c>
    </row>
    <row r="89" spans="1:5" ht="15.75" x14ac:dyDescent="0.25">
      <c r="A89" s="5">
        <v>27</v>
      </c>
      <c r="B89" s="51"/>
      <c r="C89" s="5"/>
      <c r="D89" s="4" t="s">
        <v>95</v>
      </c>
      <c r="E89" s="3">
        <v>410.93</v>
      </c>
    </row>
    <row r="90" spans="1:5" ht="15.75" x14ac:dyDescent="0.25">
      <c r="A90" s="5">
        <v>28</v>
      </c>
      <c r="B90" s="51"/>
      <c r="C90" s="5"/>
      <c r="D90" s="4" t="s">
        <v>96</v>
      </c>
      <c r="E90" s="3">
        <v>50.33</v>
      </c>
    </row>
    <row r="91" spans="1:5" ht="15.75" x14ac:dyDescent="0.25">
      <c r="A91" s="5">
        <v>29</v>
      </c>
      <c r="B91" s="51"/>
      <c r="C91" s="5"/>
      <c r="D91" s="4" t="s">
        <v>97</v>
      </c>
      <c r="E91" s="3">
        <v>302.83</v>
      </c>
    </row>
    <row r="92" spans="1:5" s="11" customFormat="1" ht="15.75" x14ac:dyDescent="0.25">
      <c r="A92" s="4"/>
      <c r="B92" s="10"/>
      <c r="C92" s="34" t="s">
        <v>22</v>
      </c>
      <c r="D92" s="35"/>
      <c r="E92" s="36">
        <v>321.5</v>
      </c>
    </row>
    <row r="93" spans="1:5" ht="15.75" x14ac:dyDescent="0.25">
      <c r="A93" s="5">
        <v>1</v>
      </c>
      <c r="B93" s="57" t="s">
        <v>249</v>
      </c>
      <c r="C93" s="5" t="s">
        <v>98</v>
      </c>
      <c r="D93" s="4" t="s">
        <v>99</v>
      </c>
      <c r="E93" s="12">
        <v>205.53</v>
      </c>
    </row>
    <row r="94" spans="1:5" ht="15.75" x14ac:dyDescent="0.25">
      <c r="A94" s="5">
        <v>2</v>
      </c>
      <c r="B94" s="50"/>
      <c r="C94" s="5"/>
      <c r="D94" s="4" t="s">
        <v>98</v>
      </c>
      <c r="E94" s="12">
        <v>90.14</v>
      </c>
    </row>
    <row r="95" spans="1:5" ht="15.75" x14ac:dyDescent="0.25">
      <c r="A95" s="5">
        <v>3</v>
      </c>
      <c r="B95" s="50"/>
      <c r="C95" s="5"/>
      <c r="D95" s="4" t="s">
        <v>100</v>
      </c>
      <c r="E95" s="12">
        <v>60</v>
      </c>
    </row>
    <row r="96" spans="1:5" ht="15.75" x14ac:dyDescent="0.25">
      <c r="A96" s="5">
        <v>6</v>
      </c>
      <c r="B96" s="50"/>
      <c r="C96" s="5"/>
      <c r="D96" s="4" t="s">
        <v>101</v>
      </c>
      <c r="E96" s="12">
        <v>10.99</v>
      </c>
    </row>
    <row r="97" spans="1:5" ht="15.75" x14ac:dyDescent="0.25">
      <c r="A97" s="5"/>
      <c r="B97" s="50"/>
      <c r="C97" s="5"/>
      <c r="D97" s="4" t="s">
        <v>102</v>
      </c>
      <c r="E97" s="12">
        <v>201.83</v>
      </c>
    </row>
    <row r="98" spans="1:5" ht="15.75" x14ac:dyDescent="0.25">
      <c r="A98" s="5">
        <v>9</v>
      </c>
      <c r="B98" s="50"/>
      <c r="C98" s="5" t="s">
        <v>103</v>
      </c>
      <c r="D98" s="4" t="s">
        <v>104</v>
      </c>
      <c r="E98" s="12">
        <v>100.67</v>
      </c>
    </row>
    <row r="99" spans="1:5" ht="15.75" x14ac:dyDescent="0.25">
      <c r="A99" s="5">
        <v>26</v>
      </c>
      <c r="B99" s="50"/>
      <c r="C99" s="5" t="s">
        <v>105</v>
      </c>
      <c r="D99" s="4" t="s">
        <v>106</v>
      </c>
      <c r="E99" s="12">
        <v>108.13</v>
      </c>
    </row>
    <row r="100" spans="1:5" ht="15.75" x14ac:dyDescent="0.25">
      <c r="A100" s="5">
        <v>27</v>
      </c>
      <c r="B100" s="50"/>
      <c r="C100" s="5"/>
      <c r="D100" s="4" t="s">
        <v>107</v>
      </c>
      <c r="E100" s="12">
        <v>350</v>
      </c>
    </row>
    <row r="101" spans="1:5" ht="15.75" x14ac:dyDescent="0.25">
      <c r="A101" s="5">
        <v>30</v>
      </c>
      <c r="B101" s="50"/>
      <c r="C101" s="5" t="s">
        <v>108</v>
      </c>
      <c r="D101" s="4" t="s">
        <v>109</v>
      </c>
      <c r="E101" s="12">
        <v>88</v>
      </c>
    </row>
    <row r="102" spans="1:5" ht="15.75" x14ac:dyDescent="0.25">
      <c r="A102" s="5">
        <v>37</v>
      </c>
      <c r="B102" s="50"/>
      <c r="C102" s="5"/>
      <c r="D102" s="4" t="s">
        <v>110</v>
      </c>
      <c r="E102" s="12">
        <v>40.57</v>
      </c>
    </row>
    <row r="103" spans="1:5" ht="15.75" x14ac:dyDescent="0.25">
      <c r="A103" s="5">
        <v>38</v>
      </c>
      <c r="B103" s="50"/>
      <c r="C103" s="4" t="s">
        <v>111</v>
      </c>
      <c r="D103" s="4" t="s">
        <v>111</v>
      </c>
      <c r="E103" s="12">
        <v>115.88</v>
      </c>
    </row>
    <row r="104" spans="1:5" ht="15.75" x14ac:dyDescent="0.25">
      <c r="A104" s="5">
        <v>42</v>
      </c>
      <c r="B104" s="50"/>
      <c r="C104" s="5"/>
      <c r="D104" s="4" t="s">
        <v>112</v>
      </c>
      <c r="E104" s="12">
        <v>101.16</v>
      </c>
    </row>
    <row r="105" spans="1:5" ht="15.75" x14ac:dyDescent="0.25">
      <c r="A105" s="5">
        <v>53</v>
      </c>
      <c r="B105" s="50"/>
      <c r="C105" s="5" t="s">
        <v>113</v>
      </c>
      <c r="D105" s="4" t="s">
        <v>114</v>
      </c>
      <c r="E105" s="12">
        <v>10.37</v>
      </c>
    </row>
    <row r="106" spans="1:5" ht="15.75" x14ac:dyDescent="0.25">
      <c r="A106" s="5">
        <v>57</v>
      </c>
      <c r="B106" s="50"/>
      <c r="C106" s="5" t="s">
        <v>115</v>
      </c>
      <c r="D106" s="4" t="s">
        <v>116</v>
      </c>
      <c r="E106" s="12">
        <v>497.93</v>
      </c>
    </row>
    <row r="107" spans="1:5" ht="15.75" x14ac:dyDescent="0.25">
      <c r="A107" s="5">
        <v>59</v>
      </c>
      <c r="B107" s="50"/>
      <c r="C107" s="5"/>
      <c r="D107" s="4" t="s">
        <v>117</v>
      </c>
      <c r="E107" s="12">
        <v>404.31</v>
      </c>
    </row>
    <row r="108" spans="1:5" ht="15.75" x14ac:dyDescent="0.25">
      <c r="A108" s="5">
        <v>60</v>
      </c>
      <c r="B108" s="58"/>
      <c r="C108" s="5" t="s">
        <v>118</v>
      </c>
      <c r="D108" s="4" t="s">
        <v>118</v>
      </c>
      <c r="E108" s="12">
        <v>96</v>
      </c>
    </row>
    <row r="109" spans="1:5" s="11" customFormat="1" ht="15.75" x14ac:dyDescent="0.25">
      <c r="A109" s="4"/>
      <c r="B109" s="10"/>
      <c r="C109" s="34" t="s">
        <v>22</v>
      </c>
      <c r="D109" s="35"/>
      <c r="E109" s="36">
        <f>SUM(E93:E108)</f>
        <v>2481.5099999999998</v>
      </c>
    </row>
    <row r="110" spans="1:5" ht="15.75" x14ac:dyDescent="0.25">
      <c r="A110" s="5">
        <v>13</v>
      </c>
      <c r="B110" s="57" t="s">
        <v>250</v>
      </c>
      <c r="C110" s="5" t="s">
        <v>119</v>
      </c>
      <c r="D110" s="4" t="s">
        <v>120</v>
      </c>
      <c r="E110" s="3">
        <v>64</v>
      </c>
    </row>
    <row r="111" spans="1:5" ht="15.75" x14ac:dyDescent="0.25">
      <c r="A111" s="5">
        <v>14</v>
      </c>
      <c r="B111" s="50"/>
      <c r="C111" s="5"/>
      <c r="D111" s="4" t="s">
        <v>121</v>
      </c>
      <c r="E111" s="3">
        <v>201.33</v>
      </c>
    </row>
    <row r="112" spans="1:5" ht="15.75" x14ac:dyDescent="0.25">
      <c r="A112" s="5">
        <v>15</v>
      </c>
      <c r="B112" s="50"/>
      <c r="C112" s="5"/>
      <c r="D112" s="4" t="s">
        <v>122</v>
      </c>
      <c r="E112" s="3">
        <v>218.91</v>
      </c>
    </row>
    <row r="113" spans="1:5" ht="15.75" x14ac:dyDescent="0.25">
      <c r="A113" s="5">
        <v>16</v>
      </c>
      <c r="B113" s="50"/>
      <c r="C113" s="5" t="s">
        <v>123</v>
      </c>
      <c r="D113" s="4" t="s">
        <v>123</v>
      </c>
      <c r="E113" s="3">
        <v>105.44</v>
      </c>
    </row>
    <row r="114" spans="1:5" ht="15.75" x14ac:dyDescent="0.25">
      <c r="A114" s="5">
        <v>22</v>
      </c>
      <c r="B114" s="50"/>
      <c r="C114" s="5" t="s">
        <v>124</v>
      </c>
      <c r="D114" s="4" t="s">
        <v>125</v>
      </c>
      <c r="E114" s="3">
        <v>64</v>
      </c>
    </row>
    <row r="115" spans="1:5" ht="15.75" x14ac:dyDescent="0.25">
      <c r="A115" s="5">
        <v>23</v>
      </c>
      <c r="B115" s="50"/>
      <c r="C115" s="5"/>
      <c r="D115" s="4" t="s">
        <v>124</v>
      </c>
      <c r="E115" s="3">
        <v>209.37</v>
      </c>
    </row>
    <row r="116" spans="1:5" ht="15.75" x14ac:dyDescent="0.25">
      <c r="A116" s="5">
        <v>24</v>
      </c>
      <c r="B116" s="58"/>
      <c r="C116" s="5"/>
      <c r="D116" s="4" t="s">
        <v>126</v>
      </c>
      <c r="E116" s="3">
        <v>100.11</v>
      </c>
    </row>
    <row r="117" spans="1:5" s="11" customFormat="1" ht="15.75" x14ac:dyDescent="0.25">
      <c r="A117" s="4"/>
      <c r="B117" s="10"/>
      <c r="C117" s="34" t="s">
        <v>22</v>
      </c>
      <c r="D117" s="35"/>
      <c r="E117" s="36">
        <f>SUM(E110:E116)</f>
        <v>963.16000000000008</v>
      </c>
    </row>
    <row r="118" spans="1:5" ht="15.75" x14ac:dyDescent="0.25">
      <c r="A118" s="5">
        <v>4</v>
      </c>
      <c r="B118" s="57" t="s">
        <v>251</v>
      </c>
      <c r="C118" s="5" t="s">
        <v>127</v>
      </c>
      <c r="D118" s="4" t="s">
        <v>127</v>
      </c>
      <c r="E118" s="3">
        <v>209.33</v>
      </c>
    </row>
    <row r="119" spans="1:5" ht="15.75" x14ac:dyDescent="0.25">
      <c r="A119" s="5">
        <v>5</v>
      </c>
      <c r="B119" s="50"/>
      <c r="C119" s="5"/>
      <c r="D119" s="4" t="s">
        <v>128</v>
      </c>
      <c r="E119" s="3">
        <v>307.33</v>
      </c>
    </row>
    <row r="120" spans="1:5" ht="15.75" x14ac:dyDescent="0.25">
      <c r="A120" s="5">
        <v>6</v>
      </c>
      <c r="B120" s="50"/>
      <c r="C120" s="5"/>
      <c r="D120" s="4" t="s">
        <v>129</v>
      </c>
      <c r="E120" s="3">
        <v>307.33</v>
      </c>
    </row>
    <row r="121" spans="1:5" ht="15.75" x14ac:dyDescent="0.25">
      <c r="A121" s="5">
        <v>14</v>
      </c>
      <c r="B121" s="50"/>
      <c r="C121" s="5" t="s">
        <v>130</v>
      </c>
      <c r="D121" s="4" t="s">
        <v>131</v>
      </c>
      <c r="E121" s="3">
        <v>302</v>
      </c>
    </row>
    <row r="122" spans="1:5" ht="15.75" x14ac:dyDescent="0.25">
      <c r="A122" s="5">
        <v>15</v>
      </c>
      <c r="B122" s="50"/>
      <c r="C122" s="5"/>
      <c r="D122" s="4" t="s">
        <v>132</v>
      </c>
      <c r="E122" s="3">
        <v>408</v>
      </c>
    </row>
    <row r="123" spans="1:5" ht="15.75" x14ac:dyDescent="0.25">
      <c r="A123" s="5">
        <v>24</v>
      </c>
      <c r="B123" s="50"/>
      <c r="C123" s="5" t="s">
        <v>133</v>
      </c>
      <c r="D123" s="4" t="s">
        <v>134</v>
      </c>
      <c r="E123" s="3">
        <v>50.95</v>
      </c>
    </row>
    <row r="124" spans="1:5" ht="15.75" x14ac:dyDescent="0.25">
      <c r="A124" s="5">
        <v>29</v>
      </c>
      <c r="B124" s="50"/>
      <c r="C124" s="5"/>
      <c r="D124" s="4" t="s">
        <v>135</v>
      </c>
      <c r="E124" s="3">
        <v>80</v>
      </c>
    </row>
    <row r="125" spans="1:5" ht="15.75" x14ac:dyDescent="0.25">
      <c r="A125" s="5">
        <v>30</v>
      </c>
      <c r="B125" s="50"/>
      <c r="C125" s="5"/>
      <c r="D125" s="4" t="s">
        <v>136</v>
      </c>
      <c r="E125" s="3">
        <v>201.33</v>
      </c>
    </row>
    <row r="126" spans="1:5" ht="15.75" x14ac:dyDescent="0.25">
      <c r="A126" s="5">
        <v>31</v>
      </c>
      <c r="B126" s="50"/>
      <c r="C126" s="5"/>
      <c r="D126" s="4" t="s">
        <v>137</v>
      </c>
      <c r="E126" s="3">
        <v>102.37</v>
      </c>
    </row>
    <row r="127" spans="1:5" ht="15.75" x14ac:dyDescent="0.25">
      <c r="A127" s="5">
        <v>33</v>
      </c>
      <c r="B127" s="50"/>
      <c r="C127" s="5"/>
      <c r="D127" s="4" t="s">
        <v>138</v>
      </c>
      <c r="E127" s="3">
        <v>60.57</v>
      </c>
    </row>
    <row r="128" spans="1:5" ht="15.75" x14ac:dyDescent="0.25">
      <c r="A128" s="5">
        <v>38</v>
      </c>
      <c r="B128" s="50"/>
      <c r="C128" s="5" t="s">
        <v>139</v>
      </c>
      <c r="D128" s="4" t="s">
        <v>140</v>
      </c>
      <c r="E128" s="3">
        <v>108.27</v>
      </c>
    </row>
    <row r="129" spans="1:5" ht="15.75" x14ac:dyDescent="0.25">
      <c r="A129" s="5">
        <v>40</v>
      </c>
      <c r="B129" s="50"/>
      <c r="C129" s="5" t="s">
        <v>141</v>
      </c>
      <c r="D129" s="4" t="s">
        <v>142</v>
      </c>
      <c r="E129" s="3">
        <v>160</v>
      </c>
    </row>
    <row r="130" spans="1:5" ht="15.75" x14ac:dyDescent="0.25">
      <c r="A130" s="5">
        <v>41</v>
      </c>
      <c r="B130" s="50"/>
      <c r="C130" s="5"/>
      <c r="D130" s="4" t="s">
        <v>141</v>
      </c>
      <c r="E130" s="3">
        <v>64</v>
      </c>
    </row>
    <row r="131" spans="1:5" ht="15.75" x14ac:dyDescent="0.25">
      <c r="A131" s="5">
        <v>48</v>
      </c>
      <c r="B131" s="50"/>
      <c r="C131" s="5" t="s">
        <v>143</v>
      </c>
      <c r="D131" s="4" t="s">
        <v>144</v>
      </c>
      <c r="E131" s="3">
        <v>49.23</v>
      </c>
    </row>
    <row r="132" spans="1:5" ht="15.75" x14ac:dyDescent="0.25">
      <c r="A132" s="5">
        <v>50</v>
      </c>
      <c r="B132" s="58"/>
      <c r="C132" s="5"/>
      <c r="D132" s="4" t="s">
        <v>145</v>
      </c>
      <c r="E132" s="3">
        <v>32</v>
      </c>
    </row>
    <row r="133" spans="1:5" s="11" customFormat="1" ht="15.75" x14ac:dyDescent="0.25">
      <c r="A133" s="4"/>
      <c r="B133" s="10"/>
      <c r="C133" s="34" t="s">
        <v>22</v>
      </c>
      <c r="D133" s="35"/>
      <c r="E133" s="36">
        <f>SUM(E118:E132)</f>
        <v>2442.71</v>
      </c>
    </row>
    <row r="134" spans="1:5" ht="15.75" x14ac:dyDescent="0.25">
      <c r="A134" s="5">
        <v>1</v>
      </c>
      <c r="B134" s="57" t="s">
        <v>252</v>
      </c>
      <c r="C134" s="5" t="s">
        <v>146</v>
      </c>
      <c r="D134" s="4" t="s">
        <v>147</v>
      </c>
      <c r="E134" s="3">
        <v>103.53</v>
      </c>
    </row>
    <row r="135" spans="1:5" ht="15.75" x14ac:dyDescent="0.25">
      <c r="A135" s="5">
        <v>9</v>
      </c>
      <c r="B135" s="50"/>
      <c r="C135" s="5"/>
      <c r="D135" s="4" t="s">
        <v>148</v>
      </c>
      <c r="E135" s="3">
        <v>200.13</v>
      </c>
    </row>
    <row r="136" spans="1:5" ht="15.75" x14ac:dyDescent="0.25">
      <c r="A136" s="5">
        <v>12</v>
      </c>
      <c r="B136" s="50"/>
      <c r="C136" s="5"/>
      <c r="D136" s="4" t="s">
        <v>149</v>
      </c>
      <c r="E136" s="3">
        <v>80.25</v>
      </c>
    </row>
    <row r="137" spans="1:5" ht="15.75" x14ac:dyDescent="0.25">
      <c r="A137" s="5">
        <v>17</v>
      </c>
      <c r="B137" s="50"/>
      <c r="C137" s="5"/>
      <c r="D137" s="4" t="s">
        <v>150</v>
      </c>
      <c r="E137" s="3">
        <v>448</v>
      </c>
    </row>
    <row r="138" spans="1:5" ht="15.75" x14ac:dyDescent="0.25">
      <c r="A138" s="5">
        <v>23</v>
      </c>
      <c r="B138" s="50"/>
      <c r="C138" s="5" t="s">
        <v>151</v>
      </c>
      <c r="D138" s="4" t="s">
        <v>152</v>
      </c>
      <c r="E138" s="3">
        <v>202.47</v>
      </c>
    </row>
    <row r="139" spans="1:5" ht="15.75" x14ac:dyDescent="0.25">
      <c r="A139" s="5">
        <v>31</v>
      </c>
      <c r="B139" s="50"/>
      <c r="C139" s="5"/>
      <c r="D139" s="4" t="s">
        <v>153</v>
      </c>
      <c r="E139" s="3">
        <v>10.73</v>
      </c>
    </row>
    <row r="140" spans="1:5" ht="15.75" x14ac:dyDescent="0.25">
      <c r="A140" s="5">
        <v>33</v>
      </c>
      <c r="B140" s="50"/>
      <c r="C140" s="5"/>
      <c r="D140" s="4" t="s">
        <v>154</v>
      </c>
      <c r="E140" s="3">
        <v>10.97</v>
      </c>
    </row>
    <row r="141" spans="1:5" ht="15.75" x14ac:dyDescent="0.25">
      <c r="A141" s="5">
        <v>35</v>
      </c>
      <c r="B141" s="50"/>
      <c r="C141" s="5" t="s">
        <v>155</v>
      </c>
      <c r="D141" s="4" t="s">
        <v>155</v>
      </c>
      <c r="E141" s="3">
        <v>268.64999999999998</v>
      </c>
    </row>
    <row r="142" spans="1:5" ht="15.75" x14ac:dyDescent="0.25">
      <c r="A142" s="5">
        <v>38</v>
      </c>
      <c r="B142" s="50"/>
      <c r="C142" s="5"/>
      <c r="D142" s="4" t="s">
        <v>156</v>
      </c>
      <c r="E142" s="3">
        <v>157.33000000000001</v>
      </c>
    </row>
    <row r="143" spans="1:5" ht="15.75" x14ac:dyDescent="0.25">
      <c r="A143" s="5">
        <v>40</v>
      </c>
      <c r="B143" s="50"/>
      <c r="C143" s="5" t="s">
        <v>157</v>
      </c>
      <c r="D143" s="4" t="s">
        <v>157</v>
      </c>
      <c r="E143" s="3">
        <v>130.87</v>
      </c>
    </row>
    <row r="144" spans="1:5" ht="15.75" x14ac:dyDescent="0.25">
      <c r="A144" s="5">
        <v>49</v>
      </c>
      <c r="B144" s="50"/>
      <c r="C144" s="5" t="s">
        <v>158</v>
      </c>
      <c r="D144" s="4" t="s">
        <v>159</v>
      </c>
      <c r="E144" s="3">
        <v>101.41</v>
      </c>
    </row>
    <row r="145" spans="1:5" ht="15.75" x14ac:dyDescent="0.25">
      <c r="A145" s="5">
        <v>51</v>
      </c>
      <c r="B145" s="50"/>
      <c r="C145" s="5"/>
      <c r="D145" s="4" t="s">
        <v>160</v>
      </c>
      <c r="E145" s="3">
        <v>207.72</v>
      </c>
    </row>
    <row r="146" spans="1:5" ht="15.75" x14ac:dyDescent="0.25">
      <c r="A146" s="5">
        <v>62</v>
      </c>
      <c r="B146" s="50"/>
      <c r="C146" s="5" t="s">
        <v>161</v>
      </c>
      <c r="D146" s="4" t="s">
        <v>162</v>
      </c>
      <c r="E146" s="3">
        <v>80</v>
      </c>
    </row>
    <row r="147" spans="1:5" ht="15.75" x14ac:dyDescent="0.25">
      <c r="A147" s="5">
        <v>63</v>
      </c>
      <c r="B147" s="50"/>
      <c r="C147" s="5"/>
      <c r="D147" s="4" t="s">
        <v>163</v>
      </c>
      <c r="E147" s="3">
        <v>167.46</v>
      </c>
    </row>
    <row r="148" spans="1:5" ht="15.75" x14ac:dyDescent="0.25">
      <c r="A148" s="5"/>
      <c r="B148" s="58"/>
      <c r="C148" s="34" t="s">
        <v>164</v>
      </c>
      <c r="D148" s="35"/>
      <c r="E148" s="36">
        <f>SUM(E134:E147)</f>
        <v>2169.52</v>
      </c>
    </row>
    <row r="149" spans="1:5" ht="15.75" x14ac:dyDescent="0.25">
      <c r="A149" s="52" t="s">
        <v>253</v>
      </c>
      <c r="B149" s="53"/>
      <c r="C149" s="53"/>
      <c r="D149" s="54"/>
      <c r="E149" s="13">
        <f>E148+E133+E117+E109+E92+E80+E56+E35+E23</f>
        <v>23028.27</v>
      </c>
    </row>
  </sheetData>
  <mergeCells count="18">
    <mergeCell ref="A149:D149"/>
    <mergeCell ref="A4:I4"/>
    <mergeCell ref="A5:E5"/>
    <mergeCell ref="B7:B22"/>
    <mergeCell ref="B24:B34"/>
    <mergeCell ref="B36:B55"/>
    <mergeCell ref="B57:B79"/>
    <mergeCell ref="B81:B91"/>
    <mergeCell ref="B93:B108"/>
    <mergeCell ref="B110:B116"/>
    <mergeCell ref="B118:B132"/>
    <mergeCell ref="B134:B148"/>
    <mergeCell ref="A1:B1"/>
    <mergeCell ref="D1:F1"/>
    <mergeCell ref="A2:C2"/>
    <mergeCell ref="D2:F2"/>
    <mergeCell ref="A3:C3"/>
    <mergeCell ref="D3:F3"/>
  </mergeCells>
  <pageMargins left="0.51181102362204722" right="0.31496062992125984" top="0.74803149606299213" bottom="0.5511811023622047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6"/>
  <sheetViews>
    <sheetView tabSelected="1" workbookViewId="0">
      <selection activeCell="E9" sqref="E9"/>
    </sheetView>
  </sheetViews>
  <sheetFormatPr defaultRowHeight="15" x14ac:dyDescent="0.25"/>
  <cols>
    <col min="1" max="1" width="7.5703125" customWidth="1"/>
    <col min="2" max="2" width="13.42578125" customWidth="1"/>
    <col min="3" max="3" width="16.85546875" customWidth="1"/>
    <col min="4" max="4" width="11.85546875" customWidth="1"/>
    <col min="5" max="5" width="18.42578125" customWidth="1"/>
    <col min="6" max="6" width="14.140625" customWidth="1"/>
    <col min="7" max="7" width="18.28515625" customWidth="1"/>
    <col min="8" max="8" width="25.7109375" customWidth="1"/>
    <col min="256" max="256" width="15.28515625" customWidth="1"/>
    <col min="257" max="257" width="14.140625" customWidth="1"/>
    <col min="258" max="258" width="15.42578125" customWidth="1"/>
    <col min="259" max="259" width="11.85546875" customWidth="1"/>
    <col min="260" max="260" width="12.140625" customWidth="1"/>
    <col min="261" max="261" width="11.7109375" customWidth="1"/>
    <col min="262" max="262" width="11.140625" customWidth="1"/>
    <col min="263" max="263" width="15.7109375" customWidth="1"/>
    <col min="264" max="264" width="16.28515625" customWidth="1"/>
    <col min="512" max="512" width="15.28515625" customWidth="1"/>
    <col min="513" max="513" width="14.140625" customWidth="1"/>
    <col min="514" max="514" width="15.42578125" customWidth="1"/>
    <col min="515" max="515" width="11.85546875" customWidth="1"/>
    <col min="516" max="516" width="12.140625" customWidth="1"/>
    <col min="517" max="517" width="11.7109375" customWidth="1"/>
    <col min="518" max="518" width="11.140625" customWidth="1"/>
    <col min="519" max="519" width="15.7109375" customWidth="1"/>
    <col min="520" max="520" width="16.28515625" customWidth="1"/>
    <col min="768" max="768" width="15.28515625" customWidth="1"/>
    <col min="769" max="769" width="14.140625" customWidth="1"/>
    <col min="770" max="770" width="15.42578125" customWidth="1"/>
    <col min="771" max="771" width="11.85546875" customWidth="1"/>
    <col min="772" max="772" width="12.140625" customWidth="1"/>
    <col min="773" max="773" width="11.7109375" customWidth="1"/>
    <col min="774" max="774" width="11.140625" customWidth="1"/>
    <col min="775" max="775" width="15.7109375" customWidth="1"/>
    <col min="776" max="776" width="16.28515625" customWidth="1"/>
    <col min="1024" max="1024" width="15.28515625" customWidth="1"/>
    <col min="1025" max="1025" width="14.140625" customWidth="1"/>
    <col min="1026" max="1026" width="15.42578125" customWidth="1"/>
    <col min="1027" max="1027" width="11.85546875" customWidth="1"/>
    <col min="1028" max="1028" width="12.140625" customWidth="1"/>
    <col min="1029" max="1029" width="11.7109375" customWidth="1"/>
    <col min="1030" max="1030" width="11.140625" customWidth="1"/>
    <col min="1031" max="1031" width="15.7109375" customWidth="1"/>
    <col min="1032" max="1032" width="16.28515625" customWidth="1"/>
    <col min="1280" max="1280" width="15.28515625" customWidth="1"/>
    <col min="1281" max="1281" width="14.140625" customWidth="1"/>
    <col min="1282" max="1282" width="15.42578125" customWidth="1"/>
    <col min="1283" max="1283" width="11.85546875" customWidth="1"/>
    <col min="1284" max="1284" width="12.140625" customWidth="1"/>
    <col min="1285" max="1285" width="11.7109375" customWidth="1"/>
    <col min="1286" max="1286" width="11.140625" customWidth="1"/>
    <col min="1287" max="1287" width="15.7109375" customWidth="1"/>
    <col min="1288" max="1288" width="16.28515625" customWidth="1"/>
    <col min="1536" max="1536" width="15.28515625" customWidth="1"/>
    <col min="1537" max="1537" width="14.140625" customWidth="1"/>
    <col min="1538" max="1538" width="15.42578125" customWidth="1"/>
    <col min="1539" max="1539" width="11.85546875" customWidth="1"/>
    <col min="1540" max="1540" width="12.140625" customWidth="1"/>
    <col min="1541" max="1541" width="11.7109375" customWidth="1"/>
    <col min="1542" max="1542" width="11.140625" customWidth="1"/>
    <col min="1543" max="1543" width="15.7109375" customWidth="1"/>
    <col min="1544" max="1544" width="16.28515625" customWidth="1"/>
    <col min="1792" max="1792" width="15.28515625" customWidth="1"/>
    <col min="1793" max="1793" width="14.140625" customWidth="1"/>
    <col min="1794" max="1794" width="15.42578125" customWidth="1"/>
    <col min="1795" max="1795" width="11.85546875" customWidth="1"/>
    <col min="1796" max="1796" width="12.140625" customWidth="1"/>
    <col min="1797" max="1797" width="11.7109375" customWidth="1"/>
    <col min="1798" max="1798" width="11.140625" customWidth="1"/>
    <col min="1799" max="1799" width="15.7109375" customWidth="1"/>
    <col min="1800" max="1800" width="16.28515625" customWidth="1"/>
    <col min="2048" max="2048" width="15.28515625" customWidth="1"/>
    <col min="2049" max="2049" width="14.140625" customWidth="1"/>
    <col min="2050" max="2050" width="15.42578125" customWidth="1"/>
    <col min="2051" max="2051" width="11.85546875" customWidth="1"/>
    <col min="2052" max="2052" width="12.140625" customWidth="1"/>
    <col min="2053" max="2053" width="11.7109375" customWidth="1"/>
    <col min="2054" max="2054" width="11.140625" customWidth="1"/>
    <col min="2055" max="2055" width="15.7109375" customWidth="1"/>
    <col min="2056" max="2056" width="16.28515625" customWidth="1"/>
    <col min="2304" max="2304" width="15.28515625" customWidth="1"/>
    <col min="2305" max="2305" width="14.140625" customWidth="1"/>
    <col min="2306" max="2306" width="15.42578125" customWidth="1"/>
    <col min="2307" max="2307" width="11.85546875" customWidth="1"/>
    <col min="2308" max="2308" width="12.140625" customWidth="1"/>
    <col min="2309" max="2309" width="11.7109375" customWidth="1"/>
    <col min="2310" max="2310" width="11.140625" customWidth="1"/>
    <col min="2311" max="2311" width="15.7109375" customWidth="1"/>
    <col min="2312" max="2312" width="16.28515625" customWidth="1"/>
    <col min="2560" max="2560" width="15.28515625" customWidth="1"/>
    <col min="2561" max="2561" width="14.140625" customWidth="1"/>
    <col min="2562" max="2562" width="15.42578125" customWidth="1"/>
    <col min="2563" max="2563" width="11.85546875" customWidth="1"/>
    <col min="2564" max="2564" width="12.140625" customWidth="1"/>
    <col min="2565" max="2565" width="11.7109375" customWidth="1"/>
    <col min="2566" max="2566" width="11.140625" customWidth="1"/>
    <col min="2567" max="2567" width="15.7109375" customWidth="1"/>
    <col min="2568" max="2568" width="16.28515625" customWidth="1"/>
    <col min="2816" max="2816" width="15.28515625" customWidth="1"/>
    <col min="2817" max="2817" width="14.140625" customWidth="1"/>
    <col min="2818" max="2818" width="15.42578125" customWidth="1"/>
    <col min="2819" max="2819" width="11.85546875" customWidth="1"/>
    <col min="2820" max="2820" width="12.140625" customWidth="1"/>
    <col min="2821" max="2821" width="11.7109375" customWidth="1"/>
    <col min="2822" max="2822" width="11.140625" customWidth="1"/>
    <col min="2823" max="2823" width="15.7109375" customWidth="1"/>
    <col min="2824" max="2824" width="16.28515625" customWidth="1"/>
    <col min="3072" max="3072" width="15.28515625" customWidth="1"/>
    <col min="3073" max="3073" width="14.140625" customWidth="1"/>
    <col min="3074" max="3074" width="15.42578125" customWidth="1"/>
    <col min="3075" max="3075" width="11.85546875" customWidth="1"/>
    <col min="3076" max="3076" width="12.140625" customWidth="1"/>
    <col min="3077" max="3077" width="11.7109375" customWidth="1"/>
    <col min="3078" max="3078" width="11.140625" customWidth="1"/>
    <col min="3079" max="3079" width="15.7109375" customWidth="1"/>
    <col min="3080" max="3080" width="16.28515625" customWidth="1"/>
    <col min="3328" max="3328" width="15.28515625" customWidth="1"/>
    <col min="3329" max="3329" width="14.140625" customWidth="1"/>
    <col min="3330" max="3330" width="15.42578125" customWidth="1"/>
    <col min="3331" max="3331" width="11.85546875" customWidth="1"/>
    <col min="3332" max="3332" width="12.140625" customWidth="1"/>
    <col min="3333" max="3333" width="11.7109375" customWidth="1"/>
    <col min="3334" max="3334" width="11.140625" customWidth="1"/>
    <col min="3335" max="3335" width="15.7109375" customWidth="1"/>
    <col min="3336" max="3336" width="16.28515625" customWidth="1"/>
    <col min="3584" max="3584" width="15.28515625" customWidth="1"/>
    <col min="3585" max="3585" width="14.140625" customWidth="1"/>
    <col min="3586" max="3586" width="15.42578125" customWidth="1"/>
    <col min="3587" max="3587" width="11.85546875" customWidth="1"/>
    <col min="3588" max="3588" width="12.140625" customWidth="1"/>
    <col min="3589" max="3589" width="11.7109375" customWidth="1"/>
    <col min="3590" max="3590" width="11.140625" customWidth="1"/>
    <col min="3591" max="3591" width="15.7109375" customWidth="1"/>
    <col min="3592" max="3592" width="16.28515625" customWidth="1"/>
    <col min="3840" max="3840" width="15.28515625" customWidth="1"/>
    <col min="3841" max="3841" width="14.140625" customWidth="1"/>
    <col min="3842" max="3842" width="15.42578125" customWidth="1"/>
    <col min="3843" max="3843" width="11.85546875" customWidth="1"/>
    <col min="3844" max="3844" width="12.140625" customWidth="1"/>
    <col min="3845" max="3845" width="11.7109375" customWidth="1"/>
    <col min="3846" max="3846" width="11.140625" customWidth="1"/>
    <col min="3847" max="3847" width="15.7109375" customWidth="1"/>
    <col min="3848" max="3848" width="16.28515625" customWidth="1"/>
    <col min="4096" max="4096" width="15.28515625" customWidth="1"/>
    <col min="4097" max="4097" width="14.140625" customWidth="1"/>
    <col min="4098" max="4098" width="15.42578125" customWidth="1"/>
    <col min="4099" max="4099" width="11.85546875" customWidth="1"/>
    <col min="4100" max="4100" width="12.140625" customWidth="1"/>
    <col min="4101" max="4101" width="11.7109375" customWidth="1"/>
    <col min="4102" max="4102" width="11.140625" customWidth="1"/>
    <col min="4103" max="4103" width="15.7109375" customWidth="1"/>
    <col min="4104" max="4104" width="16.28515625" customWidth="1"/>
    <col min="4352" max="4352" width="15.28515625" customWidth="1"/>
    <col min="4353" max="4353" width="14.140625" customWidth="1"/>
    <col min="4354" max="4354" width="15.42578125" customWidth="1"/>
    <col min="4355" max="4355" width="11.85546875" customWidth="1"/>
    <col min="4356" max="4356" width="12.140625" customWidth="1"/>
    <col min="4357" max="4357" width="11.7109375" customWidth="1"/>
    <col min="4358" max="4358" width="11.140625" customWidth="1"/>
    <col min="4359" max="4359" width="15.7109375" customWidth="1"/>
    <col min="4360" max="4360" width="16.28515625" customWidth="1"/>
    <col min="4608" max="4608" width="15.28515625" customWidth="1"/>
    <col min="4609" max="4609" width="14.140625" customWidth="1"/>
    <col min="4610" max="4610" width="15.42578125" customWidth="1"/>
    <col min="4611" max="4611" width="11.85546875" customWidth="1"/>
    <col min="4612" max="4612" width="12.140625" customWidth="1"/>
    <col min="4613" max="4613" width="11.7109375" customWidth="1"/>
    <col min="4614" max="4614" width="11.140625" customWidth="1"/>
    <col min="4615" max="4615" width="15.7109375" customWidth="1"/>
    <col min="4616" max="4616" width="16.28515625" customWidth="1"/>
    <col min="4864" max="4864" width="15.28515625" customWidth="1"/>
    <col min="4865" max="4865" width="14.140625" customWidth="1"/>
    <col min="4866" max="4866" width="15.42578125" customWidth="1"/>
    <col min="4867" max="4867" width="11.85546875" customWidth="1"/>
    <col min="4868" max="4868" width="12.140625" customWidth="1"/>
    <col min="4869" max="4869" width="11.7109375" customWidth="1"/>
    <col min="4870" max="4870" width="11.140625" customWidth="1"/>
    <col min="4871" max="4871" width="15.7109375" customWidth="1"/>
    <col min="4872" max="4872" width="16.28515625" customWidth="1"/>
    <col min="5120" max="5120" width="15.28515625" customWidth="1"/>
    <col min="5121" max="5121" width="14.140625" customWidth="1"/>
    <col min="5122" max="5122" width="15.42578125" customWidth="1"/>
    <col min="5123" max="5123" width="11.85546875" customWidth="1"/>
    <col min="5124" max="5124" width="12.140625" customWidth="1"/>
    <col min="5125" max="5125" width="11.7109375" customWidth="1"/>
    <col min="5126" max="5126" width="11.140625" customWidth="1"/>
    <col min="5127" max="5127" width="15.7109375" customWidth="1"/>
    <col min="5128" max="5128" width="16.28515625" customWidth="1"/>
    <col min="5376" max="5376" width="15.28515625" customWidth="1"/>
    <col min="5377" max="5377" width="14.140625" customWidth="1"/>
    <col min="5378" max="5378" width="15.42578125" customWidth="1"/>
    <col min="5379" max="5379" width="11.85546875" customWidth="1"/>
    <col min="5380" max="5380" width="12.140625" customWidth="1"/>
    <col min="5381" max="5381" width="11.7109375" customWidth="1"/>
    <col min="5382" max="5382" width="11.140625" customWidth="1"/>
    <col min="5383" max="5383" width="15.7109375" customWidth="1"/>
    <col min="5384" max="5384" width="16.28515625" customWidth="1"/>
    <col min="5632" max="5632" width="15.28515625" customWidth="1"/>
    <col min="5633" max="5633" width="14.140625" customWidth="1"/>
    <col min="5634" max="5634" width="15.42578125" customWidth="1"/>
    <col min="5635" max="5635" width="11.85546875" customWidth="1"/>
    <col min="5636" max="5636" width="12.140625" customWidth="1"/>
    <col min="5637" max="5637" width="11.7109375" customWidth="1"/>
    <col min="5638" max="5638" width="11.140625" customWidth="1"/>
    <col min="5639" max="5639" width="15.7109375" customWidth="1"/>
    <col min="5640" max="5640" width="16.28515625" customWidth="1"/>
    <col min="5888" max="5888" width="15.28515625" customWidth="1"/>
    <col min="5889" max="5889" width="14.140625" customWidth="1"/>
    <col min="5890" max="5890" width="15.42578125" customWidth="1"/>
    <col min="5891" max="5891" width="11.85546875" customWidth="1"/>
    <col min="5892" max="5892" width="12.140625" customWidth="1"/>
    <col min="5893" max="5893" width="11.7109375" customWidth="1"/>
    <col min="5894" max="5894" width="11.140625" customWidth="1"/>
    <col min="5895" max="5895" width="15.7109375" customWidth="1"/>
    <col min="5896" max="5896" width="16.28515625" customWidth="1"/>
    <col min="6144" max="6144" width="15.28515625" customWidth="1"/>
    <col min="6145" max="6145" width="14.140625" customWidth="1"/>
    <col min="6146" max="6146" width="15.42578125" customWidth="1"/>
    <col min="6147" max="6147" width="11.85546875" customWidth="1"/>
    <col min="6148" max="6148" width="12.140625" customWidth="1"/>
    <col min="6149" max="6149" width="11.7109375" customWidth="1"/>
    <col min="6150" max="6150" width="11.140625" customWidth="1"/>
    <col min="6151" max="6151" width="15.7109375" customWidth="1"/>
    <col min="6152" max="6152" width="16.28515625" customWidth="1"/>
    <col min="6400" max="6400" width="15.28515625" customWidth="1"/>
    <col min="6401" max="6401" width="14.140625" customWidth="1"/>
    <col min="6402" max="6402" width="15.42578125" customWidth="1"/>
    <col min="6403" max="6403" width="11.85546875" customWidth="1"/>
    <col min="6404" max="6404" width="12.140625" customWidth="1"/>
    <col min="6405" max="6405" width="11.7109375" customWidth="1"/>
    <col min="6406" max="6406" width="11.140625" customWidth="1"/>
    <col min="6407" max="6407" width="15.7109375" customWidth="1"/>
    <col min="6408" max="6408" width="16.28515625" customWidth="1"/>
    <col min="6656" max="6656" width="15.28515625" customWidth="1"/>
    <col min="6657" max="6657" width="14.140625" customWidth="1"/>
    <col min="6658" max="6658" width="15.42578125" customWidth="1"/>
    <col min="6659" max="6659" width="11.85546875" customWidth="1"/>
    <col min="6660" max="6660" width="12.140625" customWidth="1"/>
    <col min="6661" max="6661" width="11.7109375" customWidth="1"/>
    <col min="6662" max="6662" width="11.140625" customWidth="1"/>
    <col min="6663" max="6663" width="15.7109375" customWidth="1"/>
    <col min="6664" max="6664" width="16.28515625" customWidth="1"/>
    <col min="6912" max="6912" width="15.28515625" customWidth="1"/>
    <col min="6913" max="6913" width="14.140625" customWidth="1"/>
    <col min="6914" max="6914" width="15.42578125" customWidth="1"/>
    <col min="6915" max="6915" width="11.85546875" customWidth="1"/>
    <col min="6916" max="6916" width="12.140625" customWidth="1"/>
    <col min="6917" max="6917" width="11.7109375" customWidth="1"/>
    <col min="6918" max="6918" width="11.140625" customWidth="1"/>
    <col min="6919" max="6919" width="15.7109375" customWidth="1"/>
    <col min="6920" max="6920" width="16.28515625" customWidth="1"/>
    <col min="7168" max="7168" width="15.28515625" customWidth="1"/>
    <col min="7169" max="7169" width="14.140625" customWidth="1"/>
    <col min="7170" max="7170" width="15.42578125" customWidth="1"/>
    <col min="7171" max="7171" width="11.85546875" customWidth="1"/>
    <col min="7172" max="7172" width="12.140625" customWidth="1"/>
    <col min="7173" max="7173" width="11.7109375" customWidth="1"/>
    <col min="7174" max="7174" width="11.140625" customWidth="1"/>
    <col min="7175" max="7175" width="15.7109375" customWidth="1"/>
    <col min="7176" max="7176" width="16.28515625" customWidth="1"/>
    <col min="7424" max="7424" width="15.28515625" customWidth="1"/>
    <col min="7425" max="7425" width="14.140625" customWidth="1"/>
    <col min="7426" max="7426" width="15.42578125" customWidth="1"/>
    <col min="7427" max="7427" width="11.85546875" customWidth="1"/>
    <col min="7428" max="7428" width="12.140625" customWidth="1"/>
    <col min="7429" max="7429" width="11.7109375" customWidth="1"/>
    <col min="7430" max="7430" width="11.140625" customWidth="1"/>
    <col min="7431" max="7431" width="15.7109375" customWidth="1"/>
    <col min="7432" max="7432" width="16.28515625" customWidth="1"/>
    <col min="7680" max="7680" width="15.28515625" customWidth="1"/>
    <col min="7681" max="7681" width="14.140625" customWidth="1"/>
    <col min="7682" max="7682" width="15.42578125" customWidth="1"/>
    <col min="7683" max="7683" width="11.85546875" customWidth="1"/>
    <col min="7684" max="7684" width="12.140625" customWidth="1"/>
    <col min="7685" max="7685" width="11.7109375" customWidth="1"/>
    <col min="7686" max="7686" width="11.140625" customWidth="1"/>
    <col min="7687" max="7687" width="15.7109375" customWidth="1"/>
    <col min="7688" max="7688" width="16.28515625" customWidth="1"/>
    <col min="7936" max="7936" width="15.28515625" customWidth="1"/>
    <col min="7937" max="7937" width="14.140625" customWidth="1"/>
    <col min="7938" max="7938" width="15.42578125" customWidth="1"/>
    <col min="7939" max="7939" width="11.85546875" customWidth="1"/>
    <col min="7940" max="7940" width="12.140625" customWidth="1"/>
    <col min="7941" max="7941" width="11.7109375" customWidth="1"/>
    <col min="7942" max="7942" width="11.140625" customWidth="1"/>
    <col min="7943" max="7943" width="15.7109375" customWidth="1"/>
    <col min="7944" max="7944" width="16.28515625" customWidth="1"/>
    <col min="8192" max="8192" width="15.28515625" customWidth="1"/>
    <col min="8193" max="8193" width="14.140625" customWidth="1"/>
    <col min="8194" max="8194" width="15.42578125" customWidth="1"/>
    <col min="8195" max="8195" width="11.85546875" customWidth="1"/>
    <col min="8196" max="8196" width="12.140625" customWidth="1"/>
    <col min="8197" max="8197" width="11.7109375" customWidth="1"/>
    <col min="8198" max="8198" width="11.140625" customWidth="1"/>
    <col min="8199" max="8199" width="15.7109375" customWidth="1"/>
    <col min="8200" max="8200" width="16.28515625" customWidth="1"/>
    <col min="8448" max="8448" width="15.28515625" customWidth="1"/>
    <col min="8449" max="8449" width="14.140625" customWidth="1"/>
    <col min="8450" max="8450" width="15.42578125" customWidth="1"/>
    <col min="8451" max="8451" width="11.85546875" customWidth="1"/>
    <col min="8452" max="8452" width="12.140625" customWidth="1"/>
    <col min="8453" max="8453" width="11.7109375" customWidth="1"/>
    <col min="8454" max="8454" width="11.140625" customWidth="1"/>
    <col min="8455" max="8455" width="15.7109375" customWidth="1"/>
    <col min="8456" max="8456" width="16.28515625" customWidth="1"/>
    <col min="8704" max="8704" width="15.28515625" customWidth="1"/>
    <col min="8705" max="8705" width="14.140625" customWidth="1"/>
    <col min="8706" max="8706" width="15.42578125" customWidth="1"/>
    <col min="8707" max="8707" width="11.85546875" customWidth="1"/>
    <col min="8708" max="8708" width="12.140625" customWidth="1"/>
    <col min="8709" max="8709" width="11.7109375" customWidth="1"/>
    <col min="8710" max="8710" width="11.140625" customWidth="1"/>
    <col min="8711" max="8711" width="15.7109375" customWidth="1"/>
    <col min="8712" max="8712" width="16.28515625" customWidth="1"/>
    <col min="8960" max="8960" width="15.28515625" customWidth="1"/>
    <col min="8961" max="8961" width="14.140625" customWidth="1"/>
    <col min="8962" max="8962" width="15.42578125" customWidth="1"/>
    <col min="8963" max="8963" width="11.85546875" customWidth="1"/>
    <col min="8964" max="8964" width="12.140625" customWidth="1"/>
    <col min="8965" max="8965" width="11.7109375" customWidth="1"/>
    <col min="8966" max="8966" width="11.140625" customWidth="1"/>
    <col min="8967" max="8967" width="15.7109375" customWidth="1"/>
    <col min="8968" max="8968" width="16.28515625" customWidth="1"/>
    <col min="9216" max="9216" width="15.28515625" customWidth="1"/>
    <col min="9217" max="9217" width="14.140625" customWidth="1"/>
    <col min="9218" max="9218" width="15.42578125" customWidth="1"/>
    <col min="9219" max="9219" width="11.85546875" customWidth="1"/>
    <col min="9220" max="9220" width="12.140625" customWidth="1"/>
    <col min="9221" max="9221" width="11.7109375" customWidth="1"/>
    <col min="9222" max="9222" width="11.140625" customWidth="1"/>
    <col min="9223" max="9223" width="15.7109375" customWidth="1"/>
    <col min="9224" max="9224" width="16.28515625" customWidth="1"/>
    <col min="9472" max="9472" width="15.28515625" customWidth="1"/>
    <col min="9473" max="9473" width="14.140625" customWidth="1"/>
    <col min="9474" max="9474" width="15.42578125" customWidth="1"/>
    <col min="9475" max="9475" width="11.85546875" customWidth="1"/>
    <col min="9476" max="9476" width="12.140625" customWidth="1"/>
    <col min="9477" max="9477" width="11.7109375" customWidth="1"/>
    <col min="9478" max="9478" width="11.140625" customWidth="1"/>
    <col min="9479" max="9479" width="15.7109375" customWidth="1"/>
    <col min="9480" max="9480" width="16.28515625" customWidth="1"/>
    <col min="9728" max="9728" width="15.28515625" customWidth="1"/>
    <col min="9729" max="9729" width="14.140625" customWidth="1"/>
    <col min="9730" max="9730" width="15.42578125" customWidth="1"/>
    <col min="9731" max="9731" width="11.85546875" customWidth="1"/>
    <col min="9732" max="9732" width="12.140625" customWidth="1"/>
    <col min="9733" max="9733" width="11.7109375" customWidth="1"/>
    <col min="9734" max="9734" width="11.140625" customWidth="1"/>
    <col min="9735" max="9735" width="15.7109375" customWidth="1"/>
    <col min="9736" max="9736" width="16.28515625" customWidth="1"/>
    <col min="9984" max="9984" width="15.28515625" customWidth="1"/>
    <col min="9985" max="9985" width="14.140625" customWidth="1"/>
    <col min="9986" max="9986" width="15.42578125" customWidth="1"/>
    <col min="9987" max="9987" width="11.85546875" customWidth="1"/>
    <col min="9988" max="9988" width="12.140625" customWidth="1"/>
    <col min="9989" max="9989" width="11.7109375" customWidth="1"/>
    <col min="9990" max="9990" width="11.140625" customWidth="1"/>
    <col min="9991" max="9991" width="15.7109375" customWidth="1"/>
    <col min="9992" max="9992" width="16.28515625" customWidth="1"/>
    <col min="10240" max="10240" width="15.28515625" customWidth="1"/>
    <col min="10241" max="10241" width="14.140625" customWidth="1"/>
    <col min="10242" max="10242" width="15.42578125" customWidth="1"/>
    <col min="10243" max="10243" width="11.85546875" customWidth="1"/>
    <col min="10244" max="10244" width="12.140625" customWidth="1"/>
    <col min="10245" max="10245" width="11.7109375" customWidth="1"/>
    <col min="10246" max="10246" width="11.140625" customWidth="1"/>
    <col min="10247" max="10247" width="15.7109375" customWidth="1"/>
    <col min="10248" max="10248" width="16.28515625" customWidth="1"/>
    <col min="10496" max="10496" width="15.28515625" customWidth="1"/>
    <col min="10497" max="10497" width="14.140625" customWidth="1"/>
    <col min="10498" max="10498" width="15.42578125" customWidth="1"/>
    <col min="10499" max="10499" width="11.85546875" customWidth="1"/>
    <col min="10500" max="10500" width="12.140625" customWidth="1"/>
    <col min="10501" max="10501" width="11.7109375" customWidth="1"/>
    <col min="10502" max="10502" width="11.140625" customWidth="1"/>
    <col min="10503" max="10503" width="15.7109375" customWidth="1"/>
    <col min="10504" max="10504" width="16.28515625" customWidth="1"/>
    <col min="10752" max="10752" width="15.28515625" customWidth="1"/>
    <col min="10753" max="10753" width="14.140625" customWidth="1"/>
    <col min="10754" max="10754" width="15.42578125" customWidth="1"/>
    <col min="10755" max="10755" width="11.85546875" customWidth="1"/>
    <col min="10756" max="10756" width="12.140625" customWidth="1"/>
    <col min="10757" max="10757" width="11.7109375" customWidth="1"/>
    <col min="10758" max="10758" width="11.140625" customWidth="1"/>
    <col min="10759" max="10759" width="15.7109375" customWidth="1"/>
    <col min="10760" max="10760" width="16.28515625" customWidth="1"/>
    <col min="11008" max="11008" width="15.28515625" customWidth="1"/>
    <col min="11009" max="11009" width="14.140625" customWidth="1"/>
    <col min="11010" max="11010" width="15.42578125" customWidth="1"/>
    <col min="11011" max="11011" width="11.85546875" customWidth="1"/>
    <col min="11012" max="11012" width="12.140625" customWidth="1"/>
    <col min="11013" max="11013" width="11.7109375" customWidth="1"/>
    <col min="11014" max="11014" width="11.140625" customWidth="1"/>
    <col min="11015" max="11015" width="15.7109375" customWidth="1"/>
    <col min="11016" max="11016" width="16.28515625" customWidth="1"/>
    <col min="11264" max="11264" width="15.28515625" customWidth="1"/>
    <col min="11265" max="11265" width="14.140625" customWidth="1"/>
    <col min="11266" max="11266" width="15.42578125" customWidth="1"/>
    <col min="11267" max="11267" width="11.85546875" customWidth="1"/>
    <col min="11268" max="11268" width="12.140625" customWidth="1"/>
    <col min="11269" max="11269" width="11.7109375" customWidth="1"/>
    <col min="11270" max="11270" width="11.140625" customWidth="1"/>
    <col min="11271" max="11271" width="15.7109375" customWidth="1"/>
    <col min="11272" max="11272" width="16.28515625" customWidth="1"/>
    <col min="11520" max="11520" width="15.28515625" customWidth="1"/>
    <col min="11521" max="11521" width="14.140625" customWidth="1"/>
    <col min="11522" max="11522" width="15.42578125" customWidth="1"/>
    <col min="11523" max="11523" width="11.85546875" customWidth="1"/>
    <col min="11524" max="11524" width="12.140625" customWidth="1"/>
    <col min="11525" max="11525" width="11.7109375" customWidth="1"/>
    <col min="11526" max="11526" width="11.140625" customWidth="1"/>
    <col min="11527" max="11527" width="15.7109375" customWidth="1"/>
    <col min="11528" max="11528" width="16.28515625" customWidth="1"/>
    <col min="11776" max="11776" width="15.28515625" customWidth="1"/>
    <col min="11777" max="11777" width="14.140625" customWidth="1"/>
    <col min="11778" max="11778" width="15.42578125" customWidth="1"/>
    <col min="11779" max="11779" width="11.85546875" customWidth="1"/>
    <col min="11780" max="11780" width="12.140625" customWidth="1"/>
    <col min="11781" max="11781" width="11.7109375" customWidth="1"/>
    <col min="11782" max="11782" width="11.140625" customWidth="1"/>
    <col min="11783" max="11783" width="15.7109375" customWidth="1"/>
    <col min="11784" max="11784" width="16.28515625" customWidth="1"/>
    <col min="12032" max="12032" width="15.28515625" customWidth="1"/>
    <col min="12033" max="12033" width="14.140625" customWidth="1"/>
    <col min="12034" max="12034" width="15.42578125" customWidth="1"/>
    <col min="12035" max="12035" width="11.85546875" customWidth="1"/>
    <col min="12036" max="12036" width="12.140625" customWidth="1"/>
    <col min="12037" max="12037" width="11.7109375" customWidth="1"/>
    <col min="12038" max="12038" width="11.140625" customWidth="1"/>
    <col min="12039" max="12039" width="15.7109375" customWidth="1"/>
    <col min="12040" max="12040" width="16.28515625" customWidth="1"/>
    <col min="12288" max="12288" width="15.28515625" customWidth="1"/>
    <col min="12289" max="12289" width="14.140625" customWidth="1"/>
    <col min="12290" max="12290" width="15.42578125" customWidth="1"/>
    <col min="12291" max="12291" width="11.85546875" customWidth="1"/>
    <col min="12292" max="12292" width="12.140625" customWidth="1"/>
    <col min="12293" max="12293" width="11.7109375" customWidth="1"/>
    <col min="12294" max="12294" width="11.140625" customWidth="1"/>
    <col min="12295" max="12295" width="15.7109375" customWidth="1"/>
    <col min="12296" max="12296" width="16.28515625" customWidth="1"/>
    <col min="12544" max="12544" width="15.28515625" customWidth="1"/>
    <col min="12545" max="12545" width="14.140625" customWidth="1"/>
    <col min="12546" max="12546" width="15.42578125" customWidth="1"/>
    <col min="12547" max="12547" width="11.85546875" customWidth="1"/>
    <col min="12548" max="12548" width="12.140625" customWidth="1"/>
    <col min="12549" max="12549" width="11.7109375" customWidth="1"/>
    <col min="12550" max="12550" width="11.140625" customWidth="1"/>
    <col min="12551" max="12551" width="15.7109375" customWidth="1"/>
    <col min="12552" max="12552" width="16.28515625" customWidth="1"/>
    <col min="12800" max="12800" width="15.28515625" customWidth="1"/>
    <col min="12801" max="12801" width="14.140625" customWidth="1"/>
    <col min="12802" max="12802" width="15.42578125" customWidth="1"/>
    <col min="12803" max="12803" width="11.85546875" customWidth="1"/>
    <col min="12804" max="12804" width="12.140625" customWidth="1"/>
    <col min="12805" max="12805" width="11.7109375" customWidth="1"/>
    <col min="12806" max="12806" width="11.140625" customWidth="1"/>
    <col min="12807" max="12807" width="15.7109375" customWidth="1"/>
    <col min="12808" max="12808" width="16.28515625" customWidth="1"/>
    <col min="13056" max="13056" width="15.28515625" customWidth="1"/>
    <col min="13057" max="13057" width="14.140625" customWidth="1"/>
    <col min="13058" max="13058" width="15.42578125" customWidth="1"/>
    <col min="13059" max="13059" width="11.85546875" customWidth="1"/>
    <col min="13060" max="13060" width="12.140625" customWidth="1"/>
    <col min="13061" max="13061" width="11.7109375" customWidth="1"/>
    <col min="13062" max="13062" width="11.140625" customWidth="1"/>
    <col min="13063" max="13063" width="15.7109375" customWidth="1"/>
    <col min="13064" max="13064" width="16.28515625" customWidth="1"/>
    <col min="13312" max="13312" width="15.28515625" customWidth="1"/>
    <col min="13313" max="13313" width="14.140625" customWidth="1"/>
    <col min="13314" max="13314" width="15.42578125" customWidth="1"/>
    <col min="13315" max="13315" width="11.85546875" customWidth="1"/>
    <col min="13316" max="13316" width="12.140625" customWidth="1"/>
    <col min="13317" max="13317" width="11.7109375" customWidth="1"/>
    <col min="13318" max="13318" width="11.140625" customWidth="1"/>
    <col min="13319" max="13319" width="15.7109375" customWidth="1"/>
    <col min="13320" max="13320" width="16.28515625" customWidth="1"/>
    <col min="13568" max="13568" width="15.28515625" customWidth="1"/>
    <col min="13569" max="13569" width="14.140625" customWidth="1"/>
    <col min="13570" max="13570" width="15.42578125" customWidth="1"/>
    <col min="13571" max="13571" width="11.85546875" customWidth="1"/>
    <col min="13572" max="13572" width="12.140625" customWidth="1"/>
    <col min="13573" max="13573" width="11.7109375" customWidth="1"/>
    <col min="13574" max="13574" width="11.140625" customWidth="1"/>
    <col min="13575" max="13575" width="15.7109375" customWidth="1"/>
    <col min="13576" max="13576" width="16.28515625" customWidth="1"/>
    <col min="13824" max="13824" width="15.28515625" customWidth="1"/>
    <col min="13825" max="13825" width="14.140625" customWidth="1"/>
    <col min="13826" max="13826" width="15.42578125" customWidth="1"/>
    <col min="13827" max="13827" width="11.85546875" customWidth="1"/>
    <col min="13828" max="13828" width="12.140625" customWidth="1"/>
    <col min="13829" max="13829" width="11.7109375" customWidth="1"/>
    <col min="13830" max="13830" width="11.140625" customWidth="1"/>
    <col min="13831" max="13831" width="15.7109375" customWidth="1"/>
    <col min="13832" max="13832" width="16.28515625" customWidth="1"/>
    <col min="14080" max="14080" width="15.28515625" customWidth="1"/>
    <col min="14081" max="14081" width="14.140625" customWidth="1"/>
    <col min="14082" max="14082" width="15.42578125" customWidth="1"/>
    <col min="14083" max="14083" width="11.85546875" customWidth="1"/>
    <col min="14084" max="14084" width="12.140625" customWidth="1"/>
    <col min="14085" max="14085" width="11.7109375" customWidth="1"/>
    <col min="14086" max="14086" width="11.140625" customWidth="1"/>
    <col min="14087" max="14087" width="15.7109375" customWidth="1"/>
    <col min="14088" max="14088" width="16.28515625" customWidth="1"/>
    <col min="14336" max="14336" width="15.28515625" customWidth="1"/>
    <col min="14337" max="14337" width="14.140625" customWidth="1"/>
    <col min="14338" max="14338" width="15.42578125" customWidth="1"/>
    <col min="14339" max="14339" width="11.85546875" customWidth="1"/>
    <col min="14340" max="14340" width="12.140625" customWidth="1"/>
    <col min="14341" max="14341" width="11.7109375" customWidth="1"/>
    <col min="14342" max="14342" width="11.140625" customWidth="1"/>
    <col min="14343" max="14343" width="15.7109375" customWidth="1"/>
    <col min="14344" max="14344" width="16.28515625" customWidth="1"/>
    <col min="14592" max="14592" width="15.28515625" customWidth="1"/>
    <col min="14593" max="14593" width="14.140625" customWidth="1"/>
    <col min="14594" max="14594" width="15.42578125" customWidth="1"/>
    <col min="14595" max="14595" width="11.85546875" customWidth="1"/>
    <col min="14596" max="14596" width="12.140625" customWidth="1"/>
    <col min="14597" max="14597" width="11.7109375" customWidth="1"/>
    <col min="14598" max="14598" width="11.140625" customWidth="1"/>
    <col min="14599" max="14599" width="15.7109375" customWidth="1"/>
    <col min="14600" max="14600" width="16.28515625" customWidth="1"/>
    <col min="14848" max="14848" width="15.28515625" customWidth="1"/>
    <col min="14849" max="14849" width="14.140625" customWidth="1"/>
    <col min="14850" max="14850" width="15.42578125" customWidth="1"/>
    <col min="14851" max="14851" width="11.85546875" customWidth="1"/>
    <col min="14852" max="14852" width="12.140625" customWidth="1"/>
    <col min="14853" max="14853" width="11.7109375" customWidth="1"/>
    <col min="14854" max="14854" width="11.140625" customWidth="1"/>
    <col min="14855" max="14855" width="15.7109375" customWidth="1"/>
    <col min="14856" max="14856" width="16.28515625" customWidth="1"/>
    <col min="15104" max="15104" width="15.28515625" customWidth="1"/>
    <col min="15105" max="15105" width="14.140625" customWidth="1"/>
    <col min="15106" max="15106" width="15.42578125" customWidth="1"/>
    <col min="15107" max="15107" width="11.85546875" customWidth="1"/>
    <col min="15108" max="15108" width="12.140625" customWidth="1"/>
    <col min="15109" max="15109" width="11.7109375" customWidth="1"/>
    <col min="15110" max="15110" width="11.140625" customWidth="1"/>
    <col min="15111" max="15111" width="15.7109375" customWidth="1"/>
    <col min="15112" max="15112" width="16.28515625" customWidth="1"/>
    <col min="15360" max="15360" width="15.28515625" customWidth="1"/>
    <col min="15361" max="15361" width="14.140625" customWidth="1"/>
    <col min="15362" max="15362" width="15.42578125" customWidth="1"/>
    <col min="15363" max="15363" width="11.85546875" customWidth="1"/>
    <col min="15364" max="15364" width="12.140625" customWidth="1"/>
    <col min="15365" max="15365" width="11.7109375" customWidth="1"/>
    <col min="15366" max="15366" width="11.140625" customWidth="1"/>
    <col min="15367" max="15367" width="15.7109375" customWidth="1"/>
    <col min="15368" max="15368" width="16.28515625" customWidth="1"/>
    <col min="15616" max="15616" width="15.28515625" customWidth="1"/>
    <col min="15617" max="15617" width="14.140625" customWidth="1"/>
    <col min="15618" max="15618" width="15.42578125" customWidth="1"/>
    <col min="15619" max="15619" width="11.85546875" customWidth="1"/>
    <col min="15620" max="15620" width="12.140625" customWidth="1"/>
    <col min="15621" max="15621" width="11.7109375" customWidth="1"/>
    <col min="15622" max="15622" width="11.140625" customWidth="1"/>
    <col min="15623" max="15623" width="15.7109375" customWidth="1"/>
    <col min="15624" max="15624" width="16.28515625" customWidth="1"/>
    <col min="15872" max="15872" width="15.28515625" customWidth="1"/>
    <col min="15873" max="15873" width="14.140625" customWidth="1"/>
    <col min="15874" max="15874" width="15.42578125" customWidth="1"/>
    <col min="15875" max="15875" width="11.85546875" customWidth="1"/>
    <col min="15876" max="15876" width="12.140625" customWidth="1"/>
    <col min="15877" max="15877" width="11.7109375" customWidth="1"/>
    <col min="15878" max="15878" width="11.140625" customWidth="1"/>
    <col min="15879" max="15879" width="15.7109375" customWidth="1"/>
    <col min="15880" max="15880" width="16.28515625" customWidth="1"/>
    <col min="16128" max="16128" width="15.28515625" customWidth="1"/>
    <col min="16129" max="16129" width="14.140625" customWidth="1"/>
    <col min="16130" max="16130" width="15.42578125" customWidth="1"/>
    <col min="16131" max="16131" width="11.85546875" customWidth="1"/>
    <col min="16132" max="16132" width="12.140625" customWidth="1"/>
    <col min="16133" max="16133" width="11.7109375" customWidth="1"/>
    <col min="16134" max="16134" width="11.140625" customWidth="1"/>
    <col min="16135" max="16135" width="15.7109375" customWidth="1"/>
    <col min="16136" max="16136" width="16.28515625" customWidth="1"/>
  </cols>
  <sheetData>
    <row r="1" spans="1:11" s="19" customFormat="1" ht="15.75" customHeight="1" x14ac:dyDescent="0.25">
      <c r="A1" s="47" t="s">
        <v>231</v>
      </c>
      <c r="B1" s="47"/>
      <c r="C1" s="18"/>
      <c r="D1" s="18"/>
      <c r="E1" s="78" t="s">
        <v>232</v>
      </c>
      <c r="F1" s="78"/>
      <c r="G1" s="78"/>
      <c r="H1" s="78"/>
    </row>
    <row r="2" spans="1:11" s="19" customFormat="1" ht="15.75" customHeight="1" x14ac:dyDescent="0.25">
      <c r="A2" s="47" t="s">
        <v>233</v>
      </c>
      <c r="B2" s="47"/>
      <c r="C2" s="47"/>
      <c r="D2" s="47"/>
      <c r="E2" s="47"/>
      <c r="F2" s="48" t="s">
        <v>234</v>
      </c>
      <c r="G2" s="48"/>
      <c r="H2" s="48"/>
    </row>
    <row r="3" spans="1:11" s="19" customFormat="1" ht="15.75" customHeight="1" x14ac:dyDescent="0.25">
      <c r="A3" s="48" t="s">
        <v>235</v>
      </c>
      <c r="B3" s="48"/>
      <c r="C3" s="48"/>
      <c r="D3" s="18"/>
      <c r="E3" s="78" t="s">
        <v>236</v>
      </c>
      <c r="F3" s="78"/>
      <c r="G3" s="78"/>
      <c r="H3" s="78"/>
      <c r="K3" s="21"/>
    </row>
    <row r="4" spans="1:11" s="19" customFormat="1" ht="15.75" customHeight="1" x14ac:dyDescent="0.25">
      <c r="A4" s="44"/>
      <c r="B4" s="44"/>
      <c r="C4" s="44"/>
      <c r="D4" s="18"/>
      <c r="E4" s="46"/>
      <c r="F4" s="46"/>
      <c r="G4" s="46"/>
      <c r="H4" s="46"/>
      <c r="K4" s="21"/>
    </row>
    <row r="5" spans="1:11" s="19" customFormat="1" ht="15.75" customHeight="1" x14ac:dyDescent="0.25">
      <c r="A5" s="56" t="s">
        <v>237</v>
      </c>
      <c r="B5" s="56"/>
      <c r="C5" s="56"/>
      <c r="D5" s="56"/>
      <c r="E5" s="56"/>
      <c r="F5" s="56"/>
      <c r="G5" s="56"/>
      <c r="H5" s="56"/>
      <c r="I5" s="22"/>
      <c r="J5" s="22"/>
      <c r="K5" s="22"/>
    </row>
    <row r="6" spans="1:11" s="19" customFormat="1" ht="48.75" customHeight="1" x14ac:dyDescent="0.2">
      <c r="A6" s="81" t="s">
        <v>257</v>
      </c>
      <c r="B6" s="81"/>
      <c r="C6" s="81"/>
      <c r="D6" s="81"/>
      <c r="E6" s="81"/>
      <c r="F6" s="81"/>
      <c r="G6" s="81"/>
      <c r="H6" s="81"/>
      <c r="I6" s="23"/>
      <c r="J6" s="23"/>
      <c r="K6" s="23"/>
    </row>
    <row r="7" spans="1:11" x14ac:dyDescent="0.25">
      <c r="A7" s="82"/>
      <c r="B7" s="82"/>
      <c r="C7" s="82"/>
      <c r="D7" s="82"/>
      <c r="E7" s="82"/>
      <c r="F7" s="82"/>
      <c r="G7" s="82"/>
      <c r="H7" s="82"/>
    </row>
    <row r="8" spans="1:11" s="25" customFormat="1" ht="105" x14ac:dyDescent="0.25">
      <c r="A8" s="83" t="s">
        <v>256</v>
      </c>
      <c r="B8" s="84"/>
      <c r="C8" s="85"/>
      <c r="D8" s="43" t="s">
        <v>238</v>
      </c>
      <c r="E8" s="43" t="s">
        <v>258</v>
      </c>
      <c r="F8" s="43" t="s">
        <v>239</v>
      </c>
      <c r="G8" s="43" t="s">
        <v>240</v>
      </c>
      <c r="H8" s="43" t="s">
        <v>241</v>
      </c>
      <c r="I8" s="24"/>
      <c r="J8" s="24"/>
      <c r="K8" s="24"/>
    </row>
    <row r="9" spans="1:11" x14ac:dyDescent="0.25">
      <c r="A9" s="86">
        <f>'Т список по факту'!E149</f>
        <v>23028.27</v>
      </c>
      <c r="B9" s="87"/>
      <c r="C9" s="88"/>
      <c r="D9" s="26">
        <v>8</v>
      </c>
      <c r="E9" s="27">
        <f>A9/D9</f>
        <v>2878.5337500000001</v>
      </c>
      <c r="F9" s="26">
        <v>3335</v>
      </c>
      <c r="G9" s="26">
        <f>E9*F9</f>
        <v>9599910.0562500004</v>
      </c>
      <c r="H9" s="26">
        <f>G9*1.18</f>
        <v>11327893.866374999</v>
      </c>
    </row>
    <row r="11" spans="1:11" x14ac:dyDescent="0.25">
      <c r="A11" s="66"/>
      <c r="B11" s="66"/>
      <c r="C11" s="66"/>
      <c r="D11" s="66"/>
      <c r="E11" s="66"/>
      <c r="F11" s="66"/>
      <c r="G11" s="66"/>
      <c r="H11" s="66"/>
    </row>
    <row r="12" spans="1:11" x14ac:dyDescent="0.25">
      <c r="A12" s="79"/>
      <c r="B12" s="79"/>
      <c r="C12" s="79"/>
      <c r="D12" s="79"/>
      <c r="E12" s="79"/>
      <c r="F12" s="79"/>
      <c r="G12" s="79"/>
      <c r="H12" s="79"/>
    </row>
    <row r="15" spans="1:11" s="29" customFormat="1" x14ac:dyDescent="0.2">
      <c r="A15" s="28"/>
      <c r="B15" s="28"/>
      <c r="C15" s="28"/>
      <c r="D15" s="28"/>
      <c r="E15" s="28"/>
      <c r="F15" s="28"/>
    </row>
    <row r="16" spans="1:11" s="28" customFormat="1" x14ac:dyDescent="0.2">
      <c r="B16" s="80"/>
      <c r="C16" s="80"/>
      <c r="D16" s="80"/>
      <c r="E16" s="80"/>
      <c r="F16" s="80"/>
      <c r="G16" s="45"/>
    </row>
  </sheetData>
  <mergeCells count="14">
    <mergeCell ref="B16:F16"/>
    <mergeCell ref="A2:E2"/>
    <mergeCell ref="F2:H2"/>
    <mergeCell ref="A5:H5"/>
    <mergeCell ref="A6:H6"/>
    <mergeCell ref="A7:H7"/>
    <mergeCell ref="A8:C8"/>
    <mergeCell ref="A9:C9"/>
    <mergeCell ref="A11:H11"/>
    <mergeCell ref="A1:B1"/>
    <mergeCell ref="E1:H1"/>
    <mergeCell ref="A3:C3"/>
    <mergeCell ref="E3:H3"/>
    <mergeCell ref="A12:H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список арендаторы</vt:lpstr>
      <vt:lpstr>Расчет стоимости 1 бункера</vt:lpstr>
      <vt:lpstr>Т список по факту</vt:lpstr>
      <vt:lpstr>Расчет по факту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2012-12-03T07:00:51Z</dcterms:modified>
</cp:coreProperties>
</file>